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echlovam\Documents\2026\dotace, dotační web 2026\"/>
    </mc:Choice>
  </mc:AlternateContent>
  <xr:revisionPtr revIDLastSave="0" documentId="8_{96EBEE0F-87DA-4440-A460-4AFFB8145648}" xr6:coauthVersionLast="47" xr6:coauthVersionMax="47" xr10:uidLastSave="{00000000-0000-0000-0000-000000000000}"/>
  <workbookProtection workbookAlgorithmName="SHA-512" workbookHashValue="s6kEciMH3ps//SqdF3lSCIdHnPgiULY6x/bb06MqfQ2tPiKH8wTe5uYWa7k8PvM5CFGa2f0tuMCcO3vsBh8G0g==" workbookSaltValue="YBkHISando5HzoZbrLbgeQ==" workbookSpinCount="100000" lockStructure="1"/>
  <bookViews>
    <workbookView xWindow="-120" yWindow="-120" windowWidth="29040" windowHeight="15840" firstSheet="1" activeTab="1" xr2:uid="{00000000-000D-0000-FFFF-FFFF00000000}"/>
  </bookViews>
  <sheets>
    <sheet name="data" sheetId="2" state="hidden" r:id="rId1"/>
    <sheet name="žádost" sheetId="1" r:id="rId2"/>
  </sheets>
  <definedNames>
    <definedName name="_01_Požární_ochrana">data!$D$96:$D$106</definedName>
    <definedName name="_01_Prevence_kriminality">data!$E$96:$E$106</definedName>
    <definedName name="_02_Regionální_rozvoj">data!$F$96:$F$106</definedName>
    <definedName name="_04_Školství_a_sport">data!$G$96:$G$106</definedName>
    <definedName name="_05_Sociální_služby">data!$H$96:$H$106</definedName>
    <definedName name="_06_Doprava">data!$I$96:$I$106</definedName>
    <definedName name="_07_Kultura_památková_péče_cestovní_ruch">data!$J$96:$J$106</definedName>
    <definedName name="_08_Životní_prostředí_a_zemědělství">data!$K$96:$K$106</definedName>
    <definedName name="_09_Zdravotnictví">data!$L$96:$L$106</definedName>
    <definedName name="_asi">data!$C$1:$F$9</definedName>
    <definedName name="oblast">data!$C$96:$C$104</definedName>
    <definedName name="_xlnm.Print_Area" localSheetId="1">žádost!$A$1:$D$54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  <c r="B41" i="1"/>
  <c r="D33" i="2"/>
  <c r="B41" i="2" l="1"/>
  <c r="B39" i="2"/>
  <c r="B37" i="2"/>
  <c r="C97" i="2"/>
  <c r="C98" i="2"/>
  <c r="C99" i="2"/>
  <c r="C100" i="2"/>
  <c r="C101" i="2"/>
  <c r="C102" i="2"/>
  <c r="C103" i="2"/>
  <c r="C104" i="2"/>
  <c r="C96" i="2"/>
  <c r="D96" i="2"/>
  <c r="D97" i="2" l="1"/>
  <c r="D98" i="2"/>
  <c r="F96" i="2"/>
  <c r="F97" i="2"/>
  <c r="F98" i="2"/>
  <c r="F99" i="2"/>
  <c r="F100" i="2"/>
  <c r="F101" i="2"/>
  <c r="G96" i="2"/>
  <c r="G97" i="2"/>
  <c r="G98" i="2"/>
  <c r="G99" i="2"/>
  <c r="G100" i="2"/>
  <c r="G101" i="2"/>
  <c r="H96" i="2"/>
  <c r="I96" i="2"/>
  <c r="I97" i="2"/>
  <c r="J96" i="2"/>
  <c r="J97" i="2"/>
  <c r="J98" i="2"/>
  <c r="J99" i="2"/>
  <c r="J100" i="2"/>
  <c r="K96" i="2"/>
  <c r="K97" i="2"/>
  <c r="K98" i="2"/>
  <c r="K99" i="2"/>
  <c r="K100" i="2"/>
  <c r="L96" i="2"/>
  <c r="L97" i="2"/>
  <c r="L98" i="2"/>
  <c r="B51" i="1"/>
  <c r="B50" i="1"/>
  <c r="B49" i="1"/>
  <c r="B45" i="1"/>
  <c r="B22" i="1" l="1"/>
  <c r="C1" i="2"/>
  <c r="B35" i="2" l="1"/>
  <c r="B33" i="2"/>
  <c r="B40" i="1"/>
  <c r="B39" i="1"/>
  <c r="B31" i="2" l="1"/>
  <c r="B25" i="2"/>
  <c r="B29" i="2" l="1"/>
  <c r="C20" i="2" l="1"/>
  <c r="C18" i="2"/>
  <c r="B27" i="1"/>
  <c r="B20" i="1"/>
  <c r="B20" i="2" s="1"/>
  <c r="B19" i="1"/>
  <c r="B18" i="2" s="1"/>
  <c r="B14" i="1"/>
  <c r="B13" i="1"/>
  <c r="B12" i="1"/>
  <c r="D18" i="2" l="1"/>
  <c r="D20" i="2"/>
  <c r="C9" i="2"/>
  <c r="C8" i="2"/>
  <c r="C7" i="2"/>
  <c r="C6" i="2"/>
  <c r="C5" i="2"/>
  <c r="C4" i="2"/>
  <c r="C3" i="2"/>
  <c r="C2" i="2"/>
  <c r="D56" i="1" l="1"/>
  <c r="D55" i="1"/>
  <c r="D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Cechlova Marcela</author>
  </authors>
  <commentList>
    <comment ref="D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Cechlova Marcela:
</t>
        </r>
        <r>
          <rPr>
            <sz val="9"/>
            <color indexed="81"/>
            <rFont val="Tahoma"/>
            <family val="2"/>
            <charset val="238"/>
          </rPr>
          <t>pro zobrazení výběru z možností klikněte do této buňky a vpravo se zobrazí šipka</t>
        </r>
      </text>
    </comment>
    <comment ref="D26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Cechlova Marcela:</t>
        </r>
        <r>
          <rPr>
            <sz val="9"/>
            <color indexed="81"/>
            <rFont val="Tahoma"/>
            <family val="2"/>
            <charset val="238"/>
          </rPr>
          <t xml:space="preserve">
zavináč "@" vytvoříte např. pomocí klávesové zkratky </t>
        </r>
        <r>
          <rPr>
            <b/>
            <sz val="9"/>
            <color indexed="81"/>
            <rFont val="Tahoma"/>
            <family val="2"/>
            <charset val="238"/>
          </rPr>
          <t>pravý ALT+V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7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Cechlova Marcela:</t>
        </r>
        <r>
          <rPr>
            <sz val="9"/>
            <color indexed="81"/>
            <rFont val="Tahoma"/>
            <family val="2"/>
            <charset val="238"/>
          </rPr>
          <t xml:space="preserve">
pro odřádkování použijte levý ALT+ENTER</t>
        </r>
      </text>
    </comment>
    <comment ref="D30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Cechlova Marcela:</t>
        </r>
        <r>
          <rPr>
            <sz val="9"/>
            <color indexed="81"/>
            <rFont val="Tahoma"/>
            <family val="2"/>
            <charset val="238"/>
          </rPr>
          <t xml:space="preserve">
pro odřádkování použijte levý ALT+ENTER</t>
        </r>
      </text>
    </comment>
    <comment ref="D33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Cechlova Marcela:</t>
        </r>
        <r>
          <rPr>
            <sz val="9"/>
            <color indexed="81"/>
            <rFont val="Tahoma"/>
            <family val="2"/>
            <charset val="238"/>
          </rPr>
          <t xml:space="preserve">
při jednodenní akci bude datum shodné se začátkem</t>
        </r>
      </text>
    </comment>
    <comment ref="D35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Cechlova Marcela:</t>
        </r>
        <r>
          <rPr>
            <sz val="9"/>
            <color indexed="81"/>
            <rFont val="Tahoma"/>
            <family val="2"/>
            <charset val="238"/>
          </rPr>
          <t xml:space="preserve">
pro odřádkování použijte levý ALT+ENTER</t>
        </r>
      </text>
    </comment>
    <comment ref="D45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Cechlova Marcela:</t>
        </r>
        <r>
          <rPr>
            <sz val="9"/>
            <color indexed="81"/>
            <rFont val="Tahoma"/>
            <family val="2"/>
            <charset val="238"/>
          </rPr>
          <t xml:space="preserve">
pro odřádkování použijte levý ALT+ENTER</t>
        </r>
      </text>
    </comment>
    <comment ref="D49" authorId="0" shapeId="0" xr:uid="{00000000-0006-0000-0100-000008000000}">
      <text>
        <r>
          <rPr>
            <b/>
            <sz val="9"/>
            <color indexed="81"/>
            <rFont val="Tahoma"/>
            <charset val="1"/>
          </rPr>
          <t>Cechlova Marcela:</t>
        </r>
        <r>
          <rPr>
            <sz val="9"/>
            <color indexed="81"/>
            <rFont val="Tahoma"/>
            <charset val="1"/>
          </rPr>
          <t xml:space="preserve">
pokud vybíráte oblast - poprvé i při změně výběru - (ř. 49), pro správné načtení dat musí být titul vždy prázdný (ř. 50).</t>
        </r>
      </text>
    </comment>
    <comment ref="D55" authorId="0" shapeId="0" xr:uid="{00000000-0006-0000-0100-000009000000}">
      <text>
        <r>
          <rPr>
            <b/>
            <sz val="9"/>
            <color indexed="81"/>
            <rFont val="Tahoma"/>
            <family val="2"/>
            <charset val="238"/>
          </rPr>
          <t>Cechlova Marcela:</t>
        </r>
        <r>
          <rPr>
            <sz val="9"/>
            <color indexed="81"/>
            <rFont val="Tahoma"/>
            <family val="2"/>
            <charset val="238"/>
          </rPr>
          <t xml:space="preserve">
žádost NEMUSÍTE tisknout, podepisovat a posílat poštou, postačí zaslat v této formě jako přílohu e-mailu.</t>
        </r>
      </text>
    </comment>
  </commentList>
</comments>
</file>

<file path=xl/sharedStrings.xml><?xml version="1.0" encoding="utf-8"?>
<sst xmlns="http://schemas.openxmlformats.org/spreadsheetml/2006/main" count="237" uniqueCount="203">
  <si>
    <t xml:space="preserve">ŽÁDOST O UDĚLENÍ OSOBNÍ ZÁŠTITY </t>
  </si>
  <si>
    <t>Martin Půta</t>
  </si>
  <si>
    <t>Ing. Květa Vinklátová</t>
  </si>
  <si>
    <t>1.</t>
  </si>
  <si>
    <t>2.</t>
  </si>
  <si>
    <t>fyzická osoba</t>
  </si>
  <si>
    <t>právnická osoba - příspěvková organizace</t>
  </si>
  <si>
    <t>právnická osoba (a. s., s. r. o., nadace, spolek, církev apod.)</t>
  </si>
  <si>
    <t>fyzická osoba podnikající (OSVČ)</t>
  </si>
  <si>
    <t>název organizace (přesně dle zápisu v rejstříku):</t>
  </si>
  <si>
    <t>jméno a příjmení:</t>
  </si>
  <si>
    <t>IČO:</t>
  </si>
  <si>
    <t>název zřizovatele (přesně dle rejstříku):</t>
  </si>
  <si>
    <t>IČO zřizovatele:</t>
  </si>
  <si>
    <t>rok narození:</t>
  </si>
  <si>
    <t>sídlo žadatele:</t>
  </si>
  <si>
    <t>adresa žadatele:</t>
  </si>
  <si>
    <t>ulice + čp.</t>
  </si>
  <si>
    <t>obec</t>
  </si>
  <si>
    <t>PSČ</t>
  </si>
  <si>
    <t>telefon</t>
  </si>
  <si>
    <t>e-mail</t>
  </si>
  <si>
    <t>předmět činnosti žadatele:</t>
  </si>
  <si>
    <t>3.</t>
  </si>
  <si>
    <t>název akce:</t>
  </si>
  <si>
    <t>termín konání akce:</t>
  </si>
  <si>
    <t>podrobnější informace o akci:</t>
  </si>
  <si>
    <t>Doplňte údaje o AKCI, na kterou osobní záštitu žádáte.</t>
  </si>
  <si>
    <t>4.</t>
  </si>
  <si>
    <t>ano</t>
  </si>
  <si>
    <t>ne</t>
  </si>
  <si>
    <t>datum</t>
  </si>
  <si>
    <t>přesný čas</t>
  </si>
  <si>
    <t>5.</t>
  </si>
  <si>
    <t>vypište jen to, co přikládáte</t>
  </si>
  <si>
    <t>místo konání akce:</t>
  </si>
  <si>
    <t>začíná dnem</t>
  </si>
  <si>
    <t>končí dnem</t>
  </si>
  <si>
    <t>Ze seznamu vyberte ČLENA RADY LIBERECKÉHO KRAJE, kterého o osobní záštitu žádáte.</t>
  </si>
  <si>
    <t>marketa.kavkova@kraj-lbc.cz</t>
  </si>
  <si>
    <t>petra.brenova@kraj-lbc.cz</t>
  </si>
  <si>
    <t>ivana.marsalkova@kraj-lbc.cz</t>
  </si>
  <si>
    <t>Markéta Kavková</t>
  </si>
  <si>
    <t>Petra Břeňová</t>
  </si>
  <si>
    <t>tel.</t>
  </si>
  <si>
    <t>odkaz na Živnostenský rejstřík</t>
  </si>
  <si>
    <t>odkaz na Obchodní rejstřík</t>
  </si>
  <si>
    <t>jméno a příjmení kontaktní osoby, jednající za žadatele:</t>
  </si>
  <si>
    <t>michaela.kubickova@kraj-lbc.cz</t>
  </si>
  <si>
    <t>vyřizuje:</t>
  </si>
  <si>
    <t>Zasíláte spolu se žádostí nějaké el. přílohy?</t>
  </si>
  <si>
    <t xml:space="preserve">
hejtman Libereckého kraje </t>
  </si>
  <si>
    <t xml:space="preserve">
resort sociálních věcí</t>
  </si>
  <si>
    <t xml:space="preserve">
resort zdravotnictví</t>
  </si>
  <si>
    <t>Např. pozvánku na akci, zprávu a několik fotografií z minulých ročníků akce, kopie novinových článků s informacemi o akci…</t>
  </si>
  <si>
    <r>
      <t>Chtěli byste účast osloveného člena rady na akci</t>
    </r>
    <r>
      <rPr>
        <b/>
        <sz val="12"/>
        <color theme="1"/>
        <rFont val="Calibri"/>
        <family val="2"/>
        <charset val="238"/>
        <scheme val="minor"/>
      </rPr>
      <t>?</t>
    </r>
  </si>
  <si>
    <t>Vyplňte údaje o žadateli, kterým je:</t>
  </si>
  <si>
    <t>Dne</t>
  </si>
  <si>
    <t>[bez finanční podpory]</t>
  </si>
  <si>
    <r>
      <t xml:space="preserve">jméno a příjmení </t>
    </r>
    <r>
      <rPr>
        <i/>
        <sz val="11"/>
        <color theme="1"/>
        <rFont val="Calibri"/>
        <family val="2"/>
        <charset val="238"/>
        <scheme val="minor"/>
      </rPr>
      <t>oprávněné</t>
    </r>
    <r>
      <rPr>
        <sz val="11"/>
        <color theme="1"/>
        <rFont val="Calibri"/>
        <family val="2"/>
        <charset val="238"/>
        <scheme val="minor"/>
      </rPr>
      <t xml:space="preserve"> osoby, jednající za žadatele:</t>
    </r>
  </si>
  <si>
    <r>
      <t xml:space="preserve">jméno a příjmení </t>
    </r>
    <r>
      <rPr>
        <i/>
        <sz val="11"/>
        <color theme="1"/>
        <rFont val="Calibri"/>
        <family val="2"/>
        <charset val="238"/>
        <scheme val="minor"/>
      </rPr>
      <t>kontaktní</t>
    </r>
    <r>
      <rPr>
        <sz val="11"/>
        <color theme="1"/>
        <rFont val="Calibri"/>
        <family val="2"/>
        <charset val="238"/>
        <scheme val="minor"/>
      </rPr>
      <t xml:space="preserve"> osoby 
(je-li jiná než oprávněná osoba jednající za žadatele):</t>
    </r>
  </si>
  <si>
    <t>kontakt:</t>
  </si>
  <si>
    <t>6.</t>
  </si>
  <si>
    <t>oblast</t>
  </si>
  <si>
    <t>ze seznamu vyberte oblast</t>
  </si>
  <si>
    <t>ze seznamu vyberte titul</t>
  </si>
  <si>
    <t>Požární ochrana</t>
  </si>
  <si>
    <t>1.1</t>
  </si>
  <si>
    <t>Podpora jednotek požární ochrany obcí Libereckého kraje</t>
  </si>
  <si>
    <t>1.2</t>
  </si>
  <si>
    <t>Podpora Sdružení hasičů Čech, Moravy a Slezska Libereckého kraje</t>
  </si>
  <si>
    <t>1.3</t>
  </si>
  <si>
    <t>Dotace obcím Libereckého kraje na činnost JPO II</t>
  </si>
  <si>
    <t>Regionální rozvoj</t>
  </si>
  <si>
    <t>2.1</t>
  </si>
  <si>
    <t>Program obnovy venkova</t>
  </si>
  <si>
    <t>2.2</t>
  </si>
  <si>
    <t>Regionální inovační program</t>
  </si>
  <si>
    <t>2.4</t>
  </si>
  <si>
    <t>Příprava a administrace projektů</t>
  </si>
  <si>
    <t>2.5</t>
  </si>
  <si>
    <t>Podpora regionálních výrobků, výrobců a tradičních řemesel</t>
  </si>
  <si>
    <t>2.6</t>
  </si>
  <si>
    <t>Podpora místní Agendy 21</t>
  </si>
  <si>
    <t>2.7</t>
  </si>
  <si>
    <t>Program  na podporu činností mateřských center</t>
  </si>
  <si>
    <t>4.1</t>
  </si>
  <si>
    <t>Program volnočasových aktivit</t>
  </si>
  <si>
    <t>4.3</t>
  </si>
  <si>
    <t>Specifická primární prevence rizikového chování</t>
  </si>
  <si>
    <t>4.4</t>
  </si>
  <si>
    <t>Soutěže a podpora talentovaných dětí a mládeže</t>
  </si>
  <si>
    <t>4.7</t>
  </si>
  <si>
    <t>Podpora kompenzačních pomůcek pro žáky s podpůrnými opatřeními</t>
  </si>
  <si>
    <t>4.23</t>
  </si>
  <si>
    <t>Sportovní akce</t>
  </si>
  <si>
    <t>4.26</t>
  </si>
  <si>
    <t>Podpora sportovní činnosti dětí a mládeže ve sportovních organizacích 2019</t>
  </si>
  <si>
    <t>5.1</t>
  </si>
  <si>
    <t>Podpora integrace národnostních menšin a cizinců</t>
  </si>
  <si>
    <t>Doprava</t>
  </si>
  <si>
    <t>6.1</t>
  </si>
  <si>
    <t>Rozvoj cyklistické dopravy</t>
  </si>
  <si>
    <t>6.3</t>
  </si>
  <si>
    <t>Podpora projektové přípravy</t>
  </si>
  <si>
    <t>Kultura, památková péče a cestovní ruch</t>
  </si>
  <si>
    <t>7.1</t>
  </si>
  <si>
    <t>Kulturní aktivity v Libereckém kraji</t>
  </si>
  <si>
    <t>7.2</t>
  </si>
  <si>
    <t>Záchrana a obnova památek v Libereckém kraji</t>
  </si>
  <si>
    <t>7.3</t>
  </si>
  <si>
    <t>Stavebně historický průzkum</t>
  </si>
  <si>
    <t>7.5</t>
  </si>
  <si>
    <t>Poznáváme kulturu</t>
  </si>
  <si>
    <t>7.6</t>
  </si>
  <si>
    <t>Podpora rozvoje cestovního ruchu v Libereckém kraji</t>
  </si>
  <si>
    <t>Životní prostředí a zemědělství</t>
  </si>
  <si>
    <t>8.1</t>
  </si>
  <si>
    <t>Podpora ekologické výchovy a osvěty</t>
  </si>
  <si>
    <t>8.2</t>
  </si>
  <si>
    <t>Podpora ochrany přírody a krajiny</t>
  </si>
  <si>
    <t>8.3</t>
  </si>
  <si>
    <t>Podpora včelařství</t>
  </si>
  <si>
    <t>8.4</t>
  </si>
  <si>
    <t>Podpora dlouhodobé práce s mládeží v oblasti životního prostředí a zemědělství</t>
  </si>
  <si>
    <t>8.5</t>
  </si>
  <si>
    <t>Podpora předcházení vzniku odpadů, jejich opětovného použití a podpora sběru a využití bioodpadů</t>
  </si>
  <si>
    <t>Zdravotnictví</t>
  </si>
  <si>
    <t>9.1</t>
  </si>
  <si>
    <t>Podpora ozdravných a rekondičních pobytů pro zdravotně/tělesně postižené občany</t>
  </si>
  <si>
    <t>9.2</t>
  </si>
  <si>
    <t>Podpora preventivních a léčebných projektů</t>
  </si>
  <si>
    <t>9.3</t>
  </si>
  <si>
    <t>Podpora osob se zdravotním postižením</t>
  </si>
  <si>
    <t>Fond ochrany vod - Individuální dotace</t>
  </si>
  <si>
    <t>Hospodaření v lesích</t>
  </si>
  <si>
    <t>Podpora hospodaření v lesích</t>
  </si>
  <si>
    <t>Individuální žádost o dotaci v oblasti sociálních služeb</t>
  </si>
  <si>
    <t>Individuální žádost o dotaci v oblasti požární ochrany</t>
  </si>
  <si>
    <t>SH ČMS LK</t>
  </si>
  <si>
    <t>Prevence kriminality</t>
  </si>
  <si>
    <t>Individuální žádost o dotaci v oblasti regionálního rozvoje</t>
  </si>
  <si>
    <t>Podpora mládeže na krajské úrovni 2019</t>
  </si>
  <si>
    <t>Individuální žádost o dotaci v oblasti školství a mládeže</t>
  </si>
  <si>
    <t>Podpora sportovní infrastruktury v Libereckém kraji 2019</t>
  </si>
  <si>
    <t>Individuální žádost o dotaci v oblasti tělovýchovy a sportu</t>
  </si>
  <si>
    <t>Individuální žádost o dotaci v oblasti sociálních věcí</t>
  </si>
  <si>
    <t>Individuální žádost o dotaci v oblasti protidrogové politiky</t>
  </si>
  <si>
    <t>Individuální žádost o dotaci v oblasti dopravy</t>
  </si>
  <si>
    <t>Podpora postupových soutěží neprofesionálních uměleckých aktivit</t>
  </si>
  <si>
    <t xml:space="preserve">Individuální žádost o dotaci v oblasti regionální kultury </t>
  </si>
  <si>
    <t>Individuální žádost o dotaci v oblasti obnovy památkově chráněných objektů</t>
  </si>
  <si>
    <t>Individuální žádost o dotaci v oblasti cestovního ruchu</t>
  </si>
  <si>
    <t>Individuální žádost o dotaci v oblasti zdravotnictví</t>
  </si>
  <si>
    <t>Školství a mládež / Tělovýchova a sport</t>
  </si>
  <si>
    <t>Sociální služby / Sociální věci</t>
  </si>
  <si>
    <t>jiné</t>
  </si>
  <si>
    <t>Požární_ochrana</t>
  </si>
  <si>
    <t>Prevence_kriminality</t>
  </si>
  <si>
    <t>Regionální_rozvoj</t>
  </si>
  <si>
    <t>Životní_prostředí_a_zemědělství</t>
  </si>
  <si>
    <t>Školství_a_sport</t>
  </si>
  <si>
    <t>Sociální_služby</t>
  </si>
  <si>
    <t>01_Prevence_kriminality</t>
  </si>
  <si>
    <t>05_Sociální_služby</t>
  </si>
  <si>
    <t>01_Požární_ochrana</t>
  </si>
  <si>
    <t>02_Regionální_rozvoj</t>
  </si>
  <si>
    <t>04_Školství_a_sport</t>
  </si>
  <si>
    <t>06_Doprava</t>
  </si>
  <si>
    <t>08_Životní_prostředí_a_zemědělství</t>
  </si>
  <si>
    <t>09_Zdravotnictví</t>
  </si>
  <si>
    <t>07_Kultura_památková_péče_cestovní_ruch</t>
  </si>
  <si>
    <t>Kultura_památková_péče_cestovní_ruch</t>
  </si>
  <si>
    <t>místo</t>
  </si>
  <si>
    <t>Mgr. Michaela Kubíčková</t>
  </si>
  <si>
    <t>požadovaná (nebo již poskytnutá) výše</t>
  </si>
  <si>
    <t>vyplnění žlutých polí je povinné</t>
  </si>
  <si>
    <r>
      <t xml:space="preserve">Kompletně vyplněnou žádost, tj. </t>
    </r>
    <r>
      <rPr>
        <b/>
        <sz val="11"/>
        <color rgb="FF006699"/>
        <rFont val="Calibri"/>
        <family val="2"/>
        <charset val="238"/>
        <scheme val="minor"/>
      </rPr>
      <t>bez ŽLUTÝCH polí</t>
    </r>
    <r>
      <rPr>
        <sz val="11"/>
        <color rgb="FF006699"/>
        <rFont val="Calibri"/>
        <family val="2"/>
        <charset val="238"/>
        <scheme val="minor"/>
      </rPr>
      <t xml:space="preserve">, 
i s případnými el. přílohami pošlete </t>
    </r>
    <r>
      <rPr>
        <b/>
        <sz val="11"/>
        <color rgb="FF006699"/>
        <rFont val="Calibri"/>
        <family val="2"/>
        <charset val="238"/>
        <scheme val="minor"/>
      </rPr>
      <t>pouze</t>
    </r>
    <r>
      <rPr>
        <sz val="11"/>
        <color rgb="FF006699"/>
        <rFont val="Calibri"/>
        <family val="2"/>
        <charset val="238"/>
        <scheme val="minor"/>
      </rPr>
      <t xml:space="preserve"> na tento e-mail:</t>
    </r>
  </si>
  <si>
    <t>Žádáte na tuto akci z Dotačního (nebo jiného) fondu či rozpočtu Libereckého kraje finanční prostředky?</t>
  </si>
  <si>
    <t>Mgr. Jiří Ulvr</t>
  </si>
  <si>
    <t>Mgr. Vladimír Richter</t>
  </si>
  <si>
    <t>Lenka Nováková</t>
  </si>
  <si>
    <t>lenka.novakova@kraj-lbc.cz</t>
  </si>
  <si>
    <t xml:space="preserve">
resort životního prostředí a zemědělství</t>
  </si>
  <si>
    <t>Lenka Scheidlová</t>
  </si>
  <si>
    <t>lenka.scheidlova@kraj-lbc.cz</t>
  </si>
  <si>
    <t>Kateřina Šikolová, DiS.</t>
  </si>
  <si>
    <t>katerina.sikolova@kraj-lbc.cz</t>
  </si>
  <si>
    <t>Marcela Havířová</t>
  </si>
  <si>
    <t>marcela.havirova@kraj-lbc.cz</t>
  </si>
  <si>
    <t>Petra Vokurková</t>
  </si>
  <si>
    <t>petra.vokurkova@kraj-lbc.cz</t>
  </si>
  <si>
    <t xml:space="preserve">
resort dopravy</t>
  </si>
  <si>
    <t xml:space="preserve">
resort hospodářského a strategického rozvoje</t>
  </si>
  <si>
    <t>Edvard Kožušník</t>
  </si>
  <si>
    <t xml:space="preserve">
resort školství a sportu</t>
  </si>
  <si>
    <t xml:space="preserve">
resort majetku a investic</t>
  </si>
  <si>
    <t xml:space="preserve">
resort kultury a cestovního ruchu</t>
  </si>
  <si>
    <t>Ing. arch. Jitka Skalická</t>
  </si>
  <si>
    <t>Bc. Anna Provazníková</t>
  </si>
  <si>
    <t>Ing. Jiří Klápště</t>
  </si>
  <si>
    <t>Ivana Maršálková, BBA</t>
  </si>
  <si>
    <t>Mgr. Daniel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</si>
</sst>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00,000,000"/>
    <numFmt numFmtId="165" formatCode="000&quot; &quot;00"/>
    <numFmt numFmtId="166" formatCode="000&quot; &quot;00&quot; &quot;000"/>
    <numFmt numFmtId="167" formatCode="d/m/yyyy;@"/>
    <numFmt numFmtId="168" formatCode="#,##0\ &quot;Kč&quot;"/>
    <numFmt numFmtId="169" formatCode="00"/>
    <numFmt numFmtId="170" formatCode="00000000"/>
    <numFmt numFmtId="171" formatCode="000&quot; &quot;000&quot; &quot;00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006699"/>
      <name val="Calibri"/>
      <family val="2"/>
      <charset val="238"/>
      <scheme val="minor"/>
    </font>
    <font>
      <b/>
      <sz val="11"/>
      <color rgb="FF006699"/>
      <name val="Calibri"/>
      <family val="2"/>
      <charset val="238"/>
      <scheme val="minor"/>
    </font>
    <font>
      <i/>
      <sz val="11"/>
      <color rgb="FF006699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0" tint="-0.1499984740745262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5"/>
      <color rgb="FF00669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20000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theme="0" tint="-0.499984740745262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17" fillId="0" borderId="0"/>
  </cellStyleXfs>
  <cellXfs count="106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6" fillId="0" borderId="0" xfId="1" applyFont="1" applyAlignment="1">
      <alignment vertical="top" wrapText="1"/>
    </xf>
    <xf numFmtId="0" fontId="3" fillId="0" borderId="0" xfId="1" applyFont="1" applyAlignment="1">
      <alignment vertical="top" wrapText="1"/>
    </xf>
    <xf numFmtId="0" fontId="7" fillId="0" borderId="0" xfId="2" applyAlignment="1">
      <alignment vertical="top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 applyProtection="1">
      <alignment vertical="top" wrapText="1"/>
      <protection hidden="1"/>
    </xf>
    <xf numFmtId="0" fontId="0" fillId="3" borderId="0" xfId="0" applyFill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1" fillId="0" borderId="0" xfId="0" applyFont="1" applyProtection="1">
      <protection hidden="1"/>
    </xf>
    <xf numFmtId="0" fontId="1" fillId="3" borderId="0" xfId="0" applyFont="1" applyFill="1" applyProtection="1"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right" vertical="top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right" vertical="top" wrapText="1"/>
      <protection hidden="1"/>
    </xf>
    <xf numFmtId="0" fontId="4" fillId="3" borderId="0" xfId="0" applyFont="1" applyFill="1" applyAlignment="1" applyProtection="1">
      <alignment vertical="top" wrapText="1"/>
      <protection hidden="1"/>
    </xf>
    <xf numFmtId="0" fontId="0" fillId="3" borderId="0" xfId="0" applyFill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vertical="top" wrapText="1"/>
      <protection locked="0" hidden="1"/>
    </xf>
    <xf numFmtId="0" fontId="0" fillId="0" borderId="0" xfId="0" applyAlignment="1" applyProtection="1">
      <alignment horizontal="left" vertical="top" wrapText="1"/>
      <protection locked="0" hidden="1"/>
    </xf>
    <xf numFmtId="0" fontId="4" fillId="2" borderId="1" xfId="0" applyFont="1" applyFill="1" applyBorder="1" applyAlignment="1" applyProtection="1">
      <alignment vertical="top" wrapText="1"/>
      <protection hidden="1"/>
    </xf>
    <xf numFmtId="0" fontId="9" fillId="2" borderId="1" xfId="0" applyFont="1" applyFill="1" applyBorder="1" applyAlignment="1" applyProtection="1">
      <alignment vertical="top" wrapText="1"/>
      <protection hidden="1"/>
    </xf>
    <xf numFmtId="0" fontId="10" fillId="2" borderId="1" xfId="0" applyFont="1" applyFill="1" applyBorder="1" applyAlignment="1" applyProtection="1">
      <alignment horizontal="left" wrapText="1"/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0" fontId="11" fillId="2" borderId="0" xfId="0" applyFont="1" applyFill="1" applyAlignment="1" applyProtection="1">
      <alignment horizontal="right" vertical="top" wrapText="1"/>
      <protection hidden="1"/>
    </xf>
    <xf numFmtId="0" fontId="9" fillId="2" borderId="0" xfId="0" applyFont="1" applyFill="1" applyAlignment="1" applyProtection="1">
      <alignment vertical="top" wrapText="1"/>
      <protection hidden="1"/>
    </xf>
    <xf numFmtId="0" fontId="9" fillId="2" borderId="0" xfId="0" applyFont="1" applyFill="1" applyAlignment="1" applyProtection="1">
      <alignment horizontal="left" vertical="top" wrapText="1"/>
      <protection hidden="1"/>
    </xf>
    <xf numFmtId="0" fontId="1" fillId="0" borderId="0" xfId="0" applyFont="1" applyProtection="1">
      <protection locked="0" hidden="1"/>
    </xf>
    <xf numFmtId="0" fontId="14" fillId="3" borderId="0" xfId="2" applyFont="1" applyFill="1" applyAlignment="1" applyProtection="1">
      <alignment vertical="top"/>
      <protection locked="0" hidden="1"/>
    </xf>
    <xf numFmtId="0" fontId="14" fillId="3" borderId="0" xfId="2" applyFont="1" applyFill="1" applyAlignment="1" applyProtection="1">
      <alignment vertical="top" wrapText="1"/>
      <protection locked="0" hidden="1"/>
    </xf>
    <xf numFmtId="169" fontId="0" fillId="0" borderId="0" xfId="0" applyNumberFormat="1" applyAlignment="1">
      <alignment vertical="top" wrapText="1"/>
    </xf>
    <xf numFmtId="49" fontId="0" fillId="5" borderId="0" xfId="0" applyNumberFormat="1" applyFill="1" applyAlignment="1">
      <alignment horizontal="right" vertical="top"/>
    </xf>
    <xf numFmtId="0" fontId="0" fillId="5" borderId="0" xfId="0" applyFill="1" applyAlignment="1">
      <alignment horizontal="left" vertical="top" wrapText="1"/>
    </xf>
    <xf numFmtId="0" fontId="3" fillId="5" borderId="0" xfId="0" applyFont="1" applyFill="1" applyAlignment="1">
      <alignment horizontal="left" vertical="top" wrapText="1"/>
    </xf>
    <xf numFmtId="0" fontId="4" fillId="4" borderId="0" xfId="0" applyFont="1" applyFill="1" applyAlignment="1">
      <alignment vertical="top" wrapText="1"/>
    </xf>
    <xf numFmtId="49" fontId="0" fillId="7" borderId="0" xfId="0" applyNumberFormat="1" applyFill="1" applyAlignment="1">
      <alignment horizontal="right" vertical="top"/>
    </xf>
    <xf numFmtId="0" fontId="0" fillId="7" borderId="0" xfId="0" applyFill="1" applyAlignment="1">
      <alignment horizontal="left" vertical="top" wrapText="1"/>
    </xf>
    <xf numFmtId="0" fontId="3" fillId="7" borderId="0" xfId="0" applyFont="1" applyFill="1" applyAlignment="1">
      <alignment horizontal="left" vertical="top" wrapText="1"/>
    </xf>
    <xf numFmtId="49" fontId="0" fillId="9" borderId="0" xfId="0" applyNumberFormat="1" applyFill="1" applyAlignment="1">
      <alignment horizontal="right" vertical="top"/>
    </xf>
    <xf numFmtId="0" fontId="0" fillId="9" borderId="0" xfId="0" applyFill="1" applyAlignment="1">
      <alignment horizontal="left" vertical="top" wrapText="1"/>
    </xf>
    <xf numFmtId="49" fontId="0" fillId="10" borderId="0" xfId="0" applyNumberFormat="1" applyFill="1" applyAlignment="1">
      <alignment horizontal="right" vertical="top"/>
    </xf>
    <xf numFmtId="0" fontId="0" fillId="10" borderId="0" xfId="0" applyFill="1" applyAlignment="1">
      <alignment horizontal="left" vertical="top" wrapText="1"/>
    </xf>
    <xf numFmtId="1" fontId="4" fillId="11" borderId="0" xfId="0" applyNumberFormat="1" applyFont="1" applyFill="1" applyAlignment="1">
      <alignment horizontal="left" vertical="top" wrapText="1"/>
    </xf>
    <xf numFmtId="0" fontId="6" fillId="11" borderId="0" xfId="0" applyFont="1" applyFill="1" applyAlignment="1">
      <alignment vertical="top" wrapText="1"/>
    </xf>
    <xf numFmtId="49" fontId="0" fillId="12" borderId="0" xfId="0" applyNumberFormat="1" applyFill="1" applyAlignment="1">
      <alignment horizontal="right" vertical="top"/>
    </xf>
    <xf numFmtId="0" fontId="0" fillId="12" borderId="0" xfId="0" applyFill="1" applyAlignment="1">
      <alignment horizontal="left" vertical="top" wrapText="1"/>
    </xf>
    <xf numFmtId="0" fontId="3" fillId="12" borderId="0" xfId="0" applyFont="1" applyFill="1" applyAlignment="1">
      <alignment horizontal="left" vertical="top" wrapText="1"/>
    </xf>
    <xf numFmtId="49" fontId="3" fillId="12" borderId="0" xfId="3" applyNumberFormat="1" applyFont="1" applyFill="1" applyAlignment="1">
      <alignment horizontal="left" vertical="top" wrapText="1"/>
    </xf>
    <xf numFmtId="49" fontId="0" fillId="14" borderId="0" xfId="0" applyNumberFormat="1" applyFill="1" applyAlignment="1">
      <alignment horizontal="right" vertical="top"/>
    </xf>
    <xf numFmtId="0" fontId="0" fillId="15" borderId="0" xfId="0" applyFill="1" applyAlignment="1">
      <alignment horizontal="left" vertical="top" wrapText="1"/>
    </xf>
    <xf numFmtId="0" fontId="0" fillId="14" borderId="0" xfId="0" applyFill="1" applyAlignment="1">
      <alignment horizontal="left" vertical="top" wrapText="1"/>
    </xf>
    <xf numFmtId="49" fontId="3" fillId="18" borderId="0" xfId="0" applyNumberFormat="1" applyFont="1" applyFill="1" applyAlignment="1">
      <alignment horizontal="left" vertical="top"/>
    </xf>
    <xf numFmtId="0" fontId="0" fillId="18" borderId="0" xfId="0" applyFill="1" applyAlignment="1">
      <alignment horizontal="left" vertical="top" wrapText="1"/>
    </xf>
    <xf numFmtId="49" fontId="0" fillId="18" borderId="0" xfId="0" applyNumberFormat="1" applyFill="1" applyAlignment="1">
      <alignment horizontal="left" vertical="top" wrapText="1"/>
    </xf>
    <xf numFmtId="49" fontId="3" fillId="20" borderId="0" xfId="0" applyNumberFormat="1" applyFont="1" applyFill="1" applyAlignment="1">
      <alignment horizontal="right" vertical="top"/>
    </xf>
    <xf numFmtId="0" fontId="0" fillId="20" borderId="0" xfId="0" applyFill="1" applyAlignment="1">
      <alignment horizontal="left" vertical="top" wrapText="1"/>
    </xf>
    <xf numFmtId="0" fontId="3" fillId="19" borderId="0" xfId="0" applyFont="1" applyFill="1" applyAlignment="1">
      <alignment vertical="top" wrapText="1"/>
    </xf>
    <xf numFmtId="49" fontId="3" fillId="20" borderId="0" xfId="3" applyNumberFormat="1" applyFont="1" applyFill="1" applyAlignment="1">
      <alignment horizontal="left" vertical="top" wrapText="1"/>
    </xf>
    <xf numFmtId="0" fontId="6" fillId="19" borderId="0" xfId="3" applyFont="1" applyFill="1" applyAlignment="1">
      <alignment vertical="top" wrapText="1"/>
    </xf>
    <xf numFmtId="49" fontId="3" fillId="20" borderId="0" xfId="0" applyNumberFormat="1" applyFont="1" applyFill="1" applyAlignment="1">
      <alignment horizontal="left" vertical="top" wrapText="1"/>
    </xf>
    <xf numFmtId="49" fontId="0" fillId="22" borderId="0" xfId="0" applyNumberFormat="1" applyFill="1" applyAlignment="1">
      <alignment horizontal="right" vertical="top"/>
    </xf>
    <xf numFmtId="16" fontId="0" fillId="22" borderId="0" xfId="0" applyNumberFormat="1" applyFill="1" applyAlignment="1">
      <alignment horizontal="left" vertical="top" wrapText="1"/>
    </xf>
    <xf numFmtId="49" fontId="4" fillId="16" borderId="0" xfId="3" applyNumberFormat="1" applyFont="1" applyFill="1" applyAlignment="1">
      <alignment vertical="top"/>
    </xf>
    <xf numFmtId="0" fontId="9" fillId="0" borderId="0" xfId="0" applyFont="1" applyAlignment="1">
      <alignment vertical="top" wrapText="1"/>
    </xf>
    <xf numFmtId="0" fontId="0" fillId="0" borderId="0" xfId="0" applyAlignment="1" applyProtection="1">
      <alignment vertical="top" wrapText="1"/>
      <protection locked="0" hidden="1"/>
    </xf>
    <xf numFmtId="0" fontId="4" fillId="0" borderId="2" xfId="0" applyFont="1" applyBorder="1" applyAlignment="1" applyProtection="1">
      <alignment vertical="top" wrapText="1"/>
      <protection hidden="1"/>
    </xf>
    <xf numFmtId="0" fontId="0" fillId="0" borderId="2" xfId="0" applyBorder="1" applyAlignment="1" applyProtection="1">
      <alignment vertical="top" wrapText="1"/>
      <protection hidden="1"/>
    </xf>
    <xf numFmtId="0" fontId="8" fillId="0" borderId="2" xfId="0" applyFont="1" applyBorder="1" applyAlignment="1" applyProtection="1">
      <alignment horizontal="left" vertical="top" wrapText="1"/>
      <protection locked="0" hidden="1"/>
    </xf>
    <xf numFmtId="0" fontId="5" fillId="0" borderId="2" xfId="0" applyFont="1" applyBorder="1" applyAlignment="1" applyProtection="1">
      <alignment horizontal="right" vertical="top" wrapText="1"/>
      <protection hidden="1"/>
    </xf>
    <xf numFmtId="0" fontId="20" fillId="3" borderId="0" xfId="0" applyFont="1" applyFill="1" applyAlignment="1" applyProtection="1">
      <alignment vertical="top" wrapText="1"/>
      <protection hidden="1"/>
    </xf>
    <xf numFmtId="0" fontId="0" fillId="0" borderId="0" xfId="0" applyAlignment="1" applyProtection="1">
      <alignment horizontal="left" vertical="top" wrapText="1"/>
      <protection locked="0"/>
    </xf>
    <xf numFmtId="166" fontId="0" fillId="0" borderId="0" xfId="0" applyNumberFormat="1" applyAlignment="1" applyProtection="1">
      <alignment horizontal="left" vertical="top" wrapText="1"/>
      <protection locked="0"/>
    </xf>
    <xf numFmtId="165" fontId="0" fillId="0" borderId="0" xfId="0" applyNumberFormat="1" applyAlignment="1" applyProtection="1">
      <alignment horizontal="left" vertical="top" wrapText="1"/>
      <protection locked="0"/>
    </xf>
    <xf numFmtId="164" fontId="0" fillId="0" borderId="0" xfId="0" applyNumberFormat="1" applyAlignment="1" applyProtection="1">
      <alignment horizontal="left" vertical="top" wrapText="1"/>
      <protection locked="0"/>
    </xf>
    <xf numFmtId="0" fontId="7" fillId="0" borderId="0" xfId="2" applyProtection="1"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14" fontId="0" fillId="0" borderId="0" xfId="0" applyNumberFormat="1" applyAlignment="1" applyProtection="1">
      <alignment horizontal="left" vertical="top" wrapText="1"/>
      <protection locked="0"/>
    </xf>
    <xf numFmtId="167" fontId="0" fillId="0" borderId="0" xfId="0" applyNumberFormat="1" applyAlignment="1" applyProtection="1">
      <alignment horizontal="left" vertical="top" wrapText="1"/>
      <protection locked="0"/>
    </xf>
    <xf numFmtId="49" fontId="0" fillId="0" borderId="0" xfId="0" applyNumberFormat="1" applyAlignment="1" applyProtection="1">
      <alignment horizontal="left" vertical="top" wrapText="1"/>
      <protection locked="0"/>
    </xf>
    <xf numFmtId="49" fontId="0" fillId="0" borderId="2" xfId="0" applyNumberForma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wrapText="1"/>
      <protection locked="0"/>
    </xf>
    <xf numFmtId="168" fontId="0" fillId="0" borderId="0" xfId="0" applyNumberFormat="1" applyAlignment="1" applyProtection="1">
      <alignment horizontal="left" vertical="top" wrapText="1"/>
      <protection locked="0"/>
    </xf>
    <xf numFmtId="0" fontId="23" fillId="0" borderId="2" xfId="0" applyFont="1" applyBorder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170" fontId="0" fillId="0" borderId="0" xfId="0" applyNumberFormat="1" applyAlignment="1" applyProtection="1">
      <alignment horizontal="left" vertical="top" wrapText="1"/>
      <protection locked="0"/>
    </xf>
    <xf numFmtId="0" fontId="4" fillId="4" borderId="0" xfId="0" applyFont="1" applyFill="1" applyAlignment="1">
      <alignment horizontal="left" vertical="top"/>
    </xf>
    <xf numFmtId="1" fontId="4" fillId="19" borderId="0" xfId="0" applyNumberFormat="1" applyFont="1" applyFill="1" applyAlignment="1">
      <alignment horizontal="left" vertical="top" wrapText="1"/>
    </xf>
    <xf numFmtId="171" fontId="0" fillId="0" borderId="0" xfId="0" applyNumberFormat="1" applyAlignment="1">
      <alignment vertical="top" wrapText="1"/>
    </xf>
    <xf numFmtId="171" fontId="9" fillId="2" borderId="0" xfId="0" applyNumberFormat="1" applyFont="1" applyFill="1" applyAlignment="1" applyProtection="1">
      <alignment horizontal="left" vertical="top" wrapText="1"/>
      <protection hidden="1"/>
    </xf>
    <xf numFmtId="0" fontId="4" fillId="17" borderId="0" xfId="0" applyFont="1" applyFill="1" applyAlignment="1">
      <alignment horizontal="left" vertical="top" wrapText="1"/>
    </xf>
    <xf numFmtId="1" fontId="4" fillId="17" borderId="0" xfId="0" applyNumberFormat="1" applyFont="1" applyFill="1" applyAlignment="1">
      <alignment horizontal="left" vertical="top"/>
    </xf>
    <xf numFmtId="0" fontId="4" fillId="21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/>
    </xf>
    <xf numFmtId="0" fontId="4" fillId="6" borderId="0" xfId="0" applyFont="1" applyFill="1" applyAlignment="1">
      <alignment horizontal="left" vertical="top" wrapText="1"/>
    </xf>
    <xf numFmtId="1" fontId="4" fillId="6" borderId="0" xfId="0" applyNumberFormat="1" applyFont="1" applyFill="1" applyAlignment="1">
      <alignment horizontal="left" vertical="top" wrapText="1"/>
    </xf>
    <xf numFmtId="1" fontId="4" fillId="19" borderId="0" xfId="0" applyNumberFormat="1" applyFont="1" applyFill="1" applyAlignment="1">
      <alignment horizontal="left" vertical="top" wrapText="1"/>
    </xf>
    <xf numFmtId="0" fontId="4" fillId="19" borderId="0" xfId="0" applyFont="1" applyFill="1" applyAlignment="1">
      <alignment vertical="top" wrapText="1"/>
    </xf>
    <xf numFmtId="0" fontId="4" fillId="8" borderId="0" xfId="0" applyFont="1" applyFill="1" applyAlignment="1">
      <alignment horizontal="left" vertical="top" wrapText="1"/>
    </xf>
    <xf numFmtId="0" fontId="0" fillId="8" borderId="0" xfId="0" applyFill="1" applyAlignment="1">
      <alignment horizontal="left" vertical="top" wrapText="1"/>
    </xf>
    <xf numFmtId="1" fontId="18" fillId="13" borderId="0" xfId="0" applyNumberFormat="1" applyFont="1" applyFill="1" applyAlignment="1">
      <alignment horizontal="left" vertical="top" wrapText="1"/>
    </xf>
    <xf numFmtId="0" fontId="12" fillId="0" borderId="0" xfId="0" applyFont="1" applyAlignment="1" applyProtection="1">
      <alignment horizontal="left" vertical="top" wrapText="1"/>
      <protection hidden="1"/>
    </xf>
    <xf numFmtId="0" fontId="19" fillId="0" borderId="0" xfId="0" applyFont="1" applyAlignment="1" applyProtection="1">
      <alignment horizontal="left" vertical="top" wrapText="1"/>
      <protection hidden="1"/>
    </xf>
  </cellXfs>
  <cellStyles count="4">
    <cellStyle name="Hypertextový odkaz" xfId="2" builtinId="8"/>
    <cellStyle name="Normální" xfId="0" builtinId="0"/>
    <cellStyle name="Normální 2 2" xfId="3" xr:uid="{00000000-0005-0000-0000-000002000000}"/>
    <cellStyle name="normální_00 AKTUÁLNÍ  Nové  plat. poukaz - převody+ faktury - příloha 2" xfId="1" xr:uid="{00000000-0005-0000-0000-000003000000}"/>
  </cellStyles>
  <dxfs count="33">
    <dxf>
      <font>
        <color rgb="FF0070C0"/>
      </font>
    </dxf>
    <dxf>
      <font>
        <color rgb="FF0070C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checked="Checked" firstButton="1" fmlaLink="C4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checked="Checked" firstButton="1" fmlaLink="C46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firstButton="1" fmlaLink="C6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checked="Checked" firstButton="1" fmlaLink="C36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3590925</xdr:colOff>
          <xdr:row>6</xdr:row>
          <xdr:rowOff>0</xdr:rowOff>
        </xdr:from>
        <xdr:to>
          <xdr:col>4</xdr:col>
          <xdr:colOff>0</xdr:colOff>
          <xdr:row>10</xdr:row>
          <xdr:rowOff>0</xdr:rowOff>
        </xdr:to>
        <xdr:sp macro="" textlink="">
          <xdr:nvSpPr>
            <xdr:cNvPr id="1047" name="Group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9525</xdr:rowOff>
        </xdr:from>
        <xdr:to>
          <xdr:col>3</xdr:col>
          <xdr:colOff>66675</xdr:colOff>
          <xdr:row>7</xdr:row>
          <xdr:rowOff>9525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180975</xdr:rowOff>
        </xdr:from>
        <xdr:to>
          <xdr:col>3</xdr:col>
          <xdr:colOff>95250</xdr:colOff>
          <xdr:row>8</xdr:row>
          <xdr:rowOff>19050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180975</xdr:rowOff>
        </xdr:from>
        <xdr:to>
          <xdr:col>3</xdr:col>
          <xdr:colOff>95250</xdr:colOff>
          <xdr:row>9</xdr:row>
          <xdr:rowOff>19050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3</xdr:col>
      <xdr:colOff>2320635</xdr:colOff>
      <xdr:row>0</xdr:row>
      <xdr:rowOff>0</xdr:rowOff>
    </xdr:from>
    <xdr:to>
      <xdr:col>3</xdr:col>
      <xdr:colOff>3595786</xdr:colOff>
      <xdr:row>1</xdr:row>
      <xdr:rowOff>165519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1135" y="0"/>
          <a:ext cx="1275151" cy="5292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3590925</xdr:colOff>
          <xdr:row>35</xdr:row>
          <xdr:rowOff>9525</xdr:rowOff>
        </xdr:from>
        <xdr:to>
          <xdr:col>4</xdr:col>
          <xdr:colOff>0</xdr:colOff>
          <xdr:row>38</xdr:row>
          <xdr:rowOff>66675</xdr:rowOff>
        </xdr:to>
        <xdr:sp macro="" textlink="">
          <xdr:nvSpPr>
            <xdr:cNvPr id="1098" name="Group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3590925</xdr:colOff>
          <xdr:row>41</xdr:row>
          <xdr:rowOff>0</xdr:rowOff>
        </xdr:from>
        <xdr:to>
          <xdr:col>4</xdr:col>
          <xdr:colOff>0</xdr:colOff>
          <xdr:row>43</xdr:row>
          <xdr:rowOff>257175</xdr:rowOff>
        </xdr:to>
        <xdr:sp macro="" textlink="">
          <xdr:nvSpPr>
            <xdr:cNvPr id="1101" name="Group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3609975</xdr:colOff>
          <xdr:row>35</xdr:row>
          <xdr:rowOff>66675</xdr:rowOff>
        </xdr:from>
        <xdr:to>
          <xdr:col>3</xdr:col>
          <xdr:colOff>85725</xdr:colOff>
          <xdr:row>37</xdr:row>
          <xdr:rowOff>0</xdr:rowOff>
        </xdr:to>
        <xdr:sp macro="" textlink="">
          <xdr:nvSpPr>
            <xdr:cNvPr id="1116" name="Option Butto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3609975</xdr:colOff>
          <xdr:row>36</xdr:row>
          <xdr:rowOff>190500</xdr:rowOff>
        </xdr:from>
        <xdr:to>
          <xdr:col>3</xdr:col>
          <xdr:colOff>95250</xdr:colOff>
          <xdr:row>38</xdr:row>
          <xdr:rowOff>19050</xdr:rowOff>
        </xdr:to>
        <xdr:sp macro="" textlink="">
          <xdr:nvSpPr>
            <xdr:cNvPr id="1117" name="Option Butto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180975</xdr:rowOff>
        </xdr:from>
        <xdr:to>
          <xdr:col>3</xdr:col>
          <xdr:colOff>66675</xdr:colOff>
          <xdr:row>9</xdr:row>
          <xdr:rowOff>180975</xdr:rowOff>
        </xdr:to>
        <xdr:sp macro="" textlink="">
          <xdr:nvSpPr>
            <xdr:cNvPr id="1122" name="Option Button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3619500</xdr:colOff>
          <xdr:row>41</xdr:row>
          <xdr:rowOff>76200</xdr:rowOff>
        </xdr:from>
        <xdr:to>
          <xdr:col>3</xdr:col>
          <xdr:colOff>95250</xdr:colOff>
          <xdr:row>43</xdr:row>
          <xdr:rowOff>9525</xdr:rowOff>
        </xdr:to>
        <xdr:sp macro="" textlink="">
          <xdr:nvSpPr>
            <xdr:cNvPr id="1129" name="Option Butto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3619500</xdr:colOff>
          <xdr:row>43</xdr:row>
          <xdr:rowOff>9525</xdr:rowOff>
        </xdr:from>
        <xdr:to>
          <xdr:col>3</xdr:col>
          <xdr:colOff>95250</xdr:colOff>
          <xdr:row>43</xdr:row>
          <xdr:rowOff>228600</xdr:rowOff>
        </xdr:to>
        <xdr:sp macro="" textlink="">
          <xdr:nvSpPr>
            <xdr:cNvPr id="1130" name="Option Butto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3581400</xdr:colOff>
          <xdr:row>46</xdr:row>
          <xdr:rowOff>0</xdr:rowOff>
        </xdr:from>
        <xdr:to>
          <xdr:col>4</xdr:col>
          <xdr:colOff>0</xdr:colOff>
          <xdr:row>48</xdr:row>
          <xdr:rowOff>28575</xdr:rowOff>
        </xdr:to>
        <xdr:sp macro="" textlink="">
          <xdr:nvSpPr>
            <xdr:cNvPr id="1131" name="Group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3600450</xdr:colOff>
          <xdr:row>46</xdr:row>
          <xdr:rowOff>171450</xdr:rowOff>
        </xdr:from>
        <xdr:to>
          <xdr:col>3</xdr:col>
          <xdr:colOff>76200</xdr:colOff>
          <xdr:row>47</xdr:row>
          <xdr:rowOff>9525</xdr:rowOff>
        </xdr:to>
        <xdr:sp macro="" textlink="">
          <xdr:nvSpPr>
            <xdr:cNvPr id="1132" name="Option Button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3600450</xdr:colOff>
          <xdr:row>46</xdr:row>
          <xdr:rowOff>361950</xdr:rowOff>
        </xdr:from>
        <xdr:to>
          <xdr:col>3</xdr:col>
          <xdr:colOff>85725</xdr:colOff>
          <xdr:row>48</xdr:row>
          <xdr:rowOff>9525</xdr:rowOff>
        </xdr:to>
        <xdr:sp macro="" textlink="">
          <xdr:nvSpPr>
            <xdr:cNvPr id="1133" name="Option Button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cela.havirova@kraj-lbc.cz" TargetMode="External"/><Relationship Id="rId3" Type="http://schemas.openxmlformats.org/officeDocument/2006/relationships/hyperlink" Target="mailto:michaela.kubickova@kraj-lbc.cz" TargetMode="External"/><Relationship Id="rId7" Type="http://schemas.openxmlformats.org/officeDocument/2006/relationships/hyperlink" Target="mailto:katerina.sikolova@kraj-lbc.cz" TargetMode="External"/><Relationship Id="rId2" Type="http://schemas.openxmlformats.org/officeDocument/2006/relationships/hyperlink" Target="mailto:petra.brenova@kraj-lbc.cz" TargetMode="External"/><Relationship Id="rId1" Type="http://schemas.openxmlformats.org/officeDocument/2006/relationships/hyperlink" Target="mailto:marketa.kavkova@kraj-lbc.cz" TargetMode="External"/><Relationship Id="rId6" Type="http://schemas.openxmlformats.org/officeDocument/2006/relationships/hyperlink" Target="mailto:ivana.marsalkova@kraj-lbc.cz" TargetMode="External"/><Relationship Id="rId5" Type="http://schemas.openxmlformats.org/officeDocument/2006/relationships/hyperlink" Target="mailto:petra.vokurkova@kraj-lbc.cz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lenka.novakova@kraj-lbc.cz" TargetMode="External"/><Relationship Id="rId9" Type="http://schemas.openxmlformats.org/officeDocument/2006/relationships/hyperlink" Target="mailto:lenka.scheidlova@kraj-lbc.cz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https://or.justice.cz/ias/ui/rejstrik" TargetMode="External"/><Relationship Id="rId16" Type="http://schemas.openxmlformats.org/officeDocument/2006/relationships/ctrlProp" Target="../ctrlProps/ctrlProp11.xml"/><Relationship Id="rId20" Type="http://schemas.openxmlformats.org/officeDocument/2006/relationships/comments" Target="../comments1.xml"/><Relationship Id="rId1" Type="http://schemas.openxmlformats.org/officeDocument/2006/relationships/hyperlink" Target="http://www.rzp.cz/cgi-bin/aps_cacheWEB.sh?VSS_SERV=ZVWSBJFND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workbookViewId="0">
      <selection activeCell="B7" sqref="B7"/>
    </sheetView>
  </sheetViews>
  <sheetFormatPr defaultColWidth="33.85546875" defaultRowHeight="15" x14ac:dyDescent="0.25"/>
  <cols>
    <col min="1" max="16384" width="33.85546875" style="1"/>
  </cols>
  <sheetData>
    <row r="1" spans="1:6" ht="30" x14ac:dyDescent="0.25">
      <c r="A1" s="5" t="s">
        <v>1</v>
      </c>
      <c r="B1" s="6" t="s">
        <v>51</v>
      </c>
      <c r="C1" s="1" t="str">
        <f>CONCATENATE(A1,","," ",B1)</f>
        <v xml:space="preserve">Martin Půta, 
hejtman Libereckého kraje </v>
      </c>
      <c r="D1" s="8" t="s">
        <v>188</v>
      </c>
      <c r="E1" s="7" t="s">
        <v>189</v>
      </c>
      <c r="F1" s="90">
        <v>485226383</v>
      </c>
    </row>
    <row r="2" spans="1:6" ht="45" x14ac:dyDescent="0.25">
      <c r="A2" s="5" t="s">
        <v>194</v>
      </c>
      <c r="B2" s="6" t="s">
        <v>193</v>
      </c>
      <c r="C2" s="1" t="str">
        <f t="shared" ref="C2:C9" si="0">CONCATENATE(A2,","," ",B2)</f>
        <v>Edvard Kožušník, 
resort hospodářského a strategického rozvoje</v>
      </c>
      <c r="D2" s="8" t="s">
        <v>42</v>
      </c>
      <c r="E2" s="7" t="s">
        <v>39</v>
      </c>
      <c r="F2" s="90">
        <v>485226311</v>
      </c>
    </row>
    <row r="3" spans="1:6" ht="30" x14ac:dyDescent="0.25">
      <c r="A3" s="5" t="s">
        <v>198</v>
      </c>
      <c r="B3" s="6" t="s">
        <v>195</v>
      </c>
      <c r="C3" s="1" t="str">
        <f t="shared" si="0"/>
        <v>Ing. arch. Jitka Skalická, 
resort školství a sportu</v>
      </c>
      <c r="D3" s="8" t="s">
        <v>43</v>
      </c>
      <c r="E3" s="7" t="s">
        <v>40</v>
      </c>
      <c r="F3" s="90">
        <v>485226628</v>
      </c>
    </row>
    <row r="4" spans="1:6" ht="30" x14ac:dyDescent="0.25">
      <c r="A4" s="5" t="s">
        <v>179</v>
      </c>
      <c r="B4" s="6" t="s">
        <v>196</v>
      </c>
      <c r="C4" s="1" t="str">
        <f t="shared" si="0"/>
        <v>Mgr. Jiří Ulvr, 
resort majetku a investic</v>
      </c>
      <c r="D4" s="8" t="s">
        <v>184</v>
      </c>
      <c r="E4" s="7" t="s">
        <v>185</v>
      </c>
      <c r="F4" s="90">
        <v>485226461</v>
      </c>
    </row>
    <row r="5" spans="1:6" ht="30" x14ac:dyDescent="0.25">
      <c r="A5" s="5" t="s">
        <v>199</v>
      </c>
      <c r="B5" s="6" t="s">
        <v>52</v>
      </c>
      <c r="C5" s="1" t="str">
        <f t="shared" si="0"/>
        <v>Bc. Anna Provazníková, 
resort sociálních věcí</v>
      </c>
      <c r="D5" s="8" t="s">
        <v>174</v>
      </c>
      <c r="E5" s="7" t="s">
        <v>48</v>
      </c>
      <c r="F5" s="90">
        <v>485226346</v>
      </c>
    </row>
    <row r="6" spans="1:6" ht="30" x14ac:dyDescent="0.25">
      <c r="A6" s="5" t="s">
        <v>180</v>
      </c>
      <c r="B6" s="6" t="s">
        <v>53</v>
      </c>
      <c r="C6" s="1" t="str">
        <f t="shared" si="0"/>
        <v>Mgr. Vladimír Richter, 
resort zdravotnictví</v>
      </c>
      <c r="D6" s="8" t="s">
        <v>181</v>
      </c>
      <c r="E6" s="7" t="s">
        <v>182</v>
      </c>
      <c r="F6" s="90">
        <v>485226675</v>
      </c>
    </row>
    <row r="7" spans="1:6" ht="30" x14ac:dyDescent="0.25">
      <c r="A7" s="5" t="s">
        <v>202</v>
      </c>
      <c r="B7" s="6" t="s">
        <v>192</v>
      </c>
      <c r="C7" s="1" t="str">
        <f t="shared" si="0"/>
        <v>Mgr. Daniel David, 
resort dopravy</v>
      </c>
      <c r="D7" s="8" t="s">
        <v>190</v>
      </c>
      <c r="E7" s="7" t="s">
        <v>191</v>
      </c>
      <c r="F7" s="90">
        <v>485226630</v>
      </c>
    </row>
    <row r="8" spans="1:6" ht="30" x14ac:dyDescent="0.25">
      <c r="A8" s="5" t="s">
        <v>2</v>
      </c>
      <c r="B8" s="6" t="s">
        <v>197</v>
      </c>
      <c r="C8" s="1" t="str">
        <f t="shared" si="0"/>
        <v>Ing. Květa Vinklátová, 
resort kultury a cestovního ruchu</v>
      </c>
      <c r="D8" s="8" t="s">
        <v>201</v>
      </c>
      <c r="E8" s="7" t="s">
        <v>41</v>
      </c>
      <c r="F8" s="90">
        <v>485226489</v>
      </c>
    </row>
    <row r="9" spans="1:6" ht="45" x14ac:dyDescent="0.25">
      <c r="A9" s="5" t="s">
        <v>200</v>
      </c>
      <c r="B9" s="6" t="s">
        <v>183</v>
      </c>
      <c r="C9" s="1" t="str">
        <f t="shared" si="0"/>
        <v>Ing. Jiří Klápště, 
resort životního prostředí a zemědělství</v>
      </c>
      <c r="D9" s="8" t="s">
        <v>186</v>
      </c>
      <c r="E9" s="7" t="s">
        <v>187</v>
      </c>
      <c r="F9" s="90">
        <v>485226419</v>
      </c>
    </row>
    <row r="11" spans="1:6" x14ac:dyDescent="0.25">
      <c r="A11" s="6"/>
      <c r="B11" s="6"/>
    </row>
    <row r="12" spans="1:6" ht="30" x14ac:dyDescent="0.25">
      <c r="A12" s="6" t="s">
        <v>9</v>
      </c>
      <c r="B12" s="6"/>
    </row>
    <row r="13" spans="1:6" x14ac:dyDescent="0.25">
      <c r="A13" s="6" t="s">
        <v>10</v>
      </c>
      <c r="B13" s="6"/>
    </row>
    <row r="14" spans="1:6" x14ac:dyDescent="0.25">
      <c r="A14" s="6"/>
      <c r="B14" s="6"/>
    </row>
    <row r="15" spans="1:6" x14ac:dyDescent="0.25">
      <c r="A15" s="1" t="s">
        <v>11</v>
      </c>
      <c r="B15" s="6"/>
    </row>
    <row r="16" spans="1:6" x14ac:dyDescent="0.25">
      <c r="A16" s="6" t="s">
        <v>14</v>
      </c>
      <c r="B16" s="6"/>
    </row>
    <row r="17" spans="1:4" x14ac:dyDescent="0.25">
      <c r="B17" s="6"/>
    </row>
    <row r="18" spans="1:4" ht="30" x14ac:dyDescent="0.25">
      <c r="A18" s="1" t="s">
        <v>12</v>
      </c>
      <c r="B18" s="6" t="b">
        <f>IF(žádost!B19&lt;&gt;0,100)</f>
        <v>0</v>
      </c>
      <c r="C18" s="1">
        <f>IF(žádost!D19="",200)</f>
        <v>200</v>
      </c>
      <c r="D18" s="4">
        <f>SUM(B18:C18)</f>
        <v>200</v>
      </c>
    </row>
    <row r="19" spans="1:4" x14ac:dyDescent="0.25">
      <c r="B19" s="6"/>
    </row>
    <row r="20" spans="1:4" x14ac:dyDescent="0.25">
      <c r="A20" s="1" t="s">
        <v>13</v>
      </c>
      <c r="B20" s="6" t="b">
        <f>IF(žádost!B20&lt;&gt;0,100)</f>
        <v>0</v>
      </c>
      <c r="C20" s="1">
        <f>IF(žádost!D20="",200)</f>
        <v>200</v>
      </c>
      <c r="D20" s="4">
        <f>SUM(B20:C20)</f>
        <v>200</v>
      </c>
    </row>
    <row r="22" spans="1:4" x14ac:dyDescent="0.25">
      <c r="A22" s="1" t="s">
        <v>15</v>
      </c>
    </row>
    <row r="23" spans="1:4" x14ac:dyDescent="0.25">
      <c r="A23" s="1" t="s">
        <v>16</v>
      </c>
    </row>
    <row r="25" spans="1:4" ht="30" x14ac:dyDescent="0.25">
      <c r="A25" s="1" t="s">
        <v>59</v>
      </c>
      <c r="B25" s="2">
        <f>IF(žádost!D22="",0,10)</f>
        <v>0</v>
      </c>
    </row>
    <row r="27" spans="1:4" ht="45" x14ac:dyDescent="0.25">
      <c r="A27" s="1" t="s">
        <v>60</v>
      </c>
    </row>
    <row r="29" spans="1:4" x14ac:dyDescent="0.25">
      <c r="A29" s="1" t="s">
        <v>22</v>
      </c>
      <c r="B29" s="2">
        <f>IF(žádost!D27="",0,10)</f>
        <v>0</v>
      </c>
    </row>
    <row r="31" spans="1:4" x14ac:dyDescent="0.25">
      <c r="A31" s="3" t="s">
        <v>31</v>
      </c>
      <c r="B31" s="2">
        <f>IF(žádost!D39="",0,10)</f>
        <v>0</v>
      </c>
    </row>
    <row r="33" spans="1:4" x14ac:dyDescent="0.25">
      <c r="A33" s="3" t="s">
        <v>32</v>
      </c>
      <c r="B33" s="2">
        <f>IF(žádost!D40="",0,10)</f>
        <v>0</v>
      </c>
      <c r="C33" s="3" t="s">
        <v>173</v>
      </c>
      <c r="D33" s="2">
        <f>IF(žádost!D40="",0,10)</f>
        <v>0</v>
      </c>
    </row>
    <row r="35" spans="1:4" x14ac:dyDescent="0.25">
      <c r="A35" s="3" t="s">
        <v>34</v>
      </c>
      <c r="B35" s="2">
        <f>IF(žádost!D45="",0,10)</f>
        <v>0</v>
      </c>
    </row>
    <row r="37" spans="1:4" x14ac:dyDescent="0.25">
      <c r="A37" s="1" t="s">
        <v>64</v>
      </c>
      <c r="B37" s="2">
        <f>IF(žádost!D49="",0,10)</f>
        <v>0</v>
      </c>
    </row>
    <row r="39" spans="1:4" x14ac:dyDescent="0.25">
      <c r="A39" s="1" t="s">
        <v>65</v>
      </c>
      <c r="B39" s="2">
        <f>IF(žádost!D50="",0,10)</f>
        <v>0</v>
      </c>
    </row>
    <row r="41" spans="1:4" ht="30" x14ac:dyDescent="0.25">
      <c r="A41" s="1" t="s">
        <v>175</v>
      </c>
      <c r="B41" s="2">
        <f>IF(žádost!D51="",0,10)</f>
        <v>0</v>
      </c>
    </row>
    <row r="44" spans="1:4" ht="30" x14ac:dyDescent="0.25">
      <c r="A44" s="96">
        <v>1</v>
      </c>
      <c r="B44" s="95" t="s">
        <v>66</v>
      </c>
      <c r="C44" s="34" t="s">
        <v>67</v>
      </c>
      <c r="D44" s="35" t="s">
        <v>68</v>
      </c>
    </row>
    <row r="45" spans="1:4" ht="30" x14ac:dyDescent="0.25">
      <c r="A45" s="96"/>
      <c r="B45" s="95"/>
      <c r="C45" s="34" t="s">
        <v>69</v>
      </c>
      <c r="D45" s="35" t="s">
        <v>70</v>
      </c>
    </row>
    <row r="46" spans="1:4" ht="30" x14ac:dyDescent="0.25">
      <c r="A46" s="96"/>
      <c r="B46" s="95"/>
      <c r="C46" s="34" t="s">
        <v>71</v>
      </c>
      <c r="D46" s="35" t="s">
        <v>72</v>
      </c>
    </row>
    <row r="47" spans="1:4" ht="30" x14ac:dyDescent="0.25">
      <c r="A47" s="96"/>
      <c r="B47" s="95"/>
      <c r="C47" s="34"/>
      <c r="D47" s="36" t="s">
        <v>138</v>
      </c>
    </row>
    <row r="48" spans="1:4" x14ac:dyDescent="0.25">
      <c r="A48" s="96"/>
      <c r="B48" s="95"/>
      <c r="C48" s="34"/>
      <c r="D48" s="36" t="s">
        <v>139</v>
      </c>
    </row>
    <row r="49" spans="1:4" x14ac:dyDescent="0.25">
      <c r="A49" s="88">
        <v>1</v>
      </c>
      <c r="B49" s="37" t="s">
        <v>140</v>
      </c>
      <c r="C49" s="36"/>
      <c r="D49" s="36" t="s">
        <v>140</v>
      </c>
    </row>
    <row r="50" spans="1:4" x14ac:dyDescent="0.25">
      <c r="A50" s="98">
        <v>2</v>
      </c>
      <c r="B50" s="97" t="s">
        <v>73</v>
      </c>
      <c r="C50" s="38" t="s">
        <v>74</v>
      </c>
      <c r="D50" s="39" t="s">
        <v>75</v>
      </c>
    </row>
    <row r="51" spans="1:4" x14ac:dyDescent="0.25">
      <c r="A51" s="98"/>
      <c r="B51" s="97"/>
      <c r="C51" s="38" t="s">
        <v>76</v>
      </c>
      <c r="D51" s="39" t="s">
        <v>77</v>
      </c>
    </row>
    <row r="52" spans="1:4" x14ac:dyDescent="0.25">
      <c r="A52" s="98"/>
      <c r="B52" s="97"/>
      <c r="C52" s="38" t="s">
        <v>78</v>
      </c>
      <c r="D52" s="39" t="s">
        <v>79</v>
      </c>
    </row>
    <row r="53" spans="1:4" ht="30" x14ac:dyDescent="0.25">
      <c r="A53" s="98"/>
      <c r="B53" s="97"/>
      <c r="C53" s="38" t="s">
        <v>80</v>
      </c>
      <c r="D53" s="39" t="s">
        <v>81</v>
      </c>
    </row>
    <row r="54" spans="1:4" x14ac:dyDescent="0.25">
      <c r="A54" s="98"/>
      <c r="B54" s="97"/>
      <c r="C54" s="38" t="s">
        <v>82</v>
      </c>
      <c r="D54" s="39" t="s">
        <v>83</v>
      </c>
    </row>
    <row r="55" spans="1:4" ht="30" x14ac:dyDescent="0.25">
      <c r="A55" s="98"/>
      <c r="B55" s="97"/>
      <c r="C55" s="38" t="s">
        <v>84</v>
      </c>
      <c r="D55" s="39" t="s">
        <v>85</v>
      </c>
    </row>
    <row r="56" spans="1:4" ht="30" x14ac:dyDescent="0.25">
      <c r="A56" s="98"/>
      <c r="B56" s="97"/>
      <c r="C56" s="38"/>
      <c r="D56" s="40" t="s">
        <v>141</v>
      </c>
    </row>
    <row r="57" spans="1:4" x14ac:dyDescent="0.25">
      <c r="A57" s="102">
        <v>4</v>
      </c>
      <c r="B57" s="101" t="s">
        <v>154</v>
      </c>
      <c r="C57" s="41" t="s">
        <v>86</v>
      </c>
      <c r="D57" s="42" t="s">
        <v>87</v>
      </c>
    </row>
    <row r="58" spans="1:4" ht="30" x14ac:dyDescent="0.25">
      <c r="A58" s="102"/>
      <c r="B58" s="101"/>
      <c r="C58" s="41" t="s">
        <v>88</v>
      </c>
      <c r="D58" s="42" t="s">
        <v>89</v>
      </c>
    </row>
    <row r="59" spans="1:4" ht="30" x14ac:dyDescent="0.25">
      <c r="A59" s="102"/>
      <c r="B59" s="101"/>
      <c r="C59" s="41" t="s">
        <v>90</v>
      </c>
      <c r="D59" s="42" t="s">
        <v>91</v>
      </c>
    </row>
    <row r="60" spans="1:4" ht="30" x14ac:dyDescent="0.25">
      <c r="A60" s="102"/>
      <c r="B60" s="101"/>
      <c r="C60" s="41" t="s">
        <v>92</v>
      </c>
      <c r="D60" s="42" t="s">
        <v>93</v>
      </c>
    </row>
    <row r="61" spans="1:4" x14ac:dyDescent="0.25">
      <c r="A61" s="102"/>
      <c r="B61" s="101"/>
      <c r="C61" s="43" t="s">
        <v>94</v>
      </c>
      <c r="D61" s="44" t="s">
        <v>95</v>
      </c>
    </row>
    <row r="62" spans="1:4" ht="45" x14ac:dyDescent="0.25">
      <c r="A62" s="102"/>
      <c r="B62" s="101"/>
      <c r="C62" s="43" t="s">
        <v>96</v>
      </c>
      <c r="D62" s="44" t="s">
        <v>97</v>
      </c>
    </row>
    <row r="63" spans="1:4" ht="30" x14ac:dyDescent="0.25">
      <c r="A63" s="102"/>
      <c r="B63" s="101"/>
      <c r="C63" s="43"/>
      <c r="D63" s="42" t="s">
        <v>142</v>
      </c>
    </row>
    <row r="64" spans="1:4" ht="30" x14ac:dyDescent="0.25">
      <c r="A64" s="102"/>
      <c r="B64" s="101"/>
      <c r="C64" s="43"/>
      <c r="D64" s="42" t="s">
        <v>143</v>
      </c>
    </row>
    <row r="65" spans="1:4" ht="30" x14ac:dyDescent="0.25">
      <c r="A65" s="102"/>
      <c r="B65" s="101"/>
      <c r="C65" s="43"/>
      <c r="D65" s="44" t="s">
        <v>144</v>
      </c>
    </row>
    <row r="66" spans="1:4" ht="30" x14ac:dyDescent="0.25">
      <c r="A66" s="102"/>
      <c r="B66" s="101"/>
      <c r="C66" s="43"/>
      <c r="D66" s="44" t="s">
        <v>145</v>
      </c>
    </row>
    <row r="67" spans="1:4" ht="30" x14ac:dyDescent="0.25">
      <c r="A67" s="45">
        <v>5</v>
      </c>
      <c r="B67" s="46" t="s">
        <v>155</v>
      </c>
      <c r="C67" s="47" t="s">
        <v>98</v>
      </c>
      <c r="D67" s="48" t="s">
        <v>99</v>
      </c>
    </row>
    <row r="68" spans="1:4" ht="30" x14ac:dyDescent="0.25">
      <c r="A68" s="45"/>
      <c r="B68" s="46"/>
      <c r="C68" s="47"/>
      <c r="D68" s="49" t="s">
        <v>137</v>
      </c>
    </row>
    <row r="69" spans="1:4" ht="30" x14ac:dyDescent="0.25">
      <c r="A69" s="45"/>
      <c r="B69" s="46"/>
      <c r="C69" s="47"/>
      <c r="D69" s="50" t="s">
        <v>146</v>
      </c>
    </row>
    <row r="70" spans="1:4" ht="30" x14ac:dyDescent="0.25">
      <c r="A70" s="45"/>
      <c r="B70" s="46"/>
      <c r="C70" s="47"/>
      <c r="D70" s="50" t="s">
        <v>147</v>
      </c>
    </row>
    <row r="71" spans="1:4" x14ac:dyDescent="0.25">
      <c r="A71" s="103">
        <v>6</v>
      </c>
      <c r="B71" s="103" t="s">
        <v>100</v>
      </c>
      <c r="C71" s="51" t="s">
        <v>101</v>
      </c>
      <c r="D71" s="52" t="s">
        <v>102</v>
      </c>
    </row>
    <row r="72" spans="1:4" x14ac:dyDescent="0.25">
      <c r="A72" s="103"/>
      <c r="B72" s="103"/>
      <c r="C72" s="51" t="s">
        <v>103</v>
      </c>
      <c r="D72" s="53" t="s">
        <v>104</v>
      </c>
    </row>
    <row r="73" spans="1:4" ht="30" x14ac:dyDescent="0.25">
      <c r="A73" s="103"/>
      <c r="B73" s="103"/>
      <c r="C73" s="51"/>
      <c r="D73" s="52" t="s">
        <v>148</v>
      </c>
    </row>
    <row r="74" spans="1:4" x14ac:dyDescent="0.25">
      <c r="A74" s="93">
        <v>7</v>
      </c>
      <c r="B74" s="92" t="s">
        <v>105</v>
      </c>
      <c r="C74" s="54" t="s">
        <v>106</v>
      </c>
      <c r="D74" s="55" t="s">
        <v>107</v>
      </c>
    </row>
    <row r="75" spans="1:4" ht="30" x14ac:dyDescent="0.25">
      <c r="A75" s="93"/>
      <c r="B75" s="92"/>
      <c r="C75" s="54" t="s">
        <v>108</v>
      </c>
      <c r="D75" s="55" t="s">
        <v>109</v>
      </c>
    </row>
    <row r="76" spans="1:4" x14ac:dyDescent="0.25">
      <c r="A76" s="93"/>
      <c r="B76" s="92"/>
      <c r="C76" s="54" t="s">
        <v>110</v>
      </c>
      <c r="D76" s="55" t="s">
        <v>111</v>
      </c>
    </row>
    <row r="77" spans="1:4" x14ac:dyDescent="0.25">
      <c r="A77" s="93"/>
      <c r="B77" s="92"/>
      <c r="C77" s="54" t="s">
        <v>112</v>
      </c>
      <c r="D77" s="55" t="s">
        <v>113</v>
      </c>
    </row>
    <row r="78" spans="1:4" ht="30" x14ac:dyDescent="0.25">
      <c r="A78" s="93"/>
      <c r="B78" s="92"/>
      <c r="C78" s="54" t="s">
        <v>114</v>
      </c>
      <c r="D78" s="55" t="s">
        <v>115</v>
      </c>
    </row>
    <row r="79" spans="1:4" ht="45" x14ac:dyDescent="0.25">
      <c r="A79" s="93"/>
      <c r="B79" s="92"/>
      <c r="C79" s="54"/>
      <c r="D79" s="56" t="s">
        <v>149</v>
      </c>
    </row>
    <row r="80" spans="1:4" ht="30" x14ac:dyDescent="0.25">
      <c r="A80" s="93"/>
      <c r="B80" s="92"/>
      <c r="C80" s="54"/>
      <c r="D80" s="56" t="s">
        <v>150</v>
      </c>
    </row>
    <row r="81" spans="1:13" ht="45" x14ac:dyDescent="0.25">
      <c r="A81" s="93"/>
      <c r="B81" s="92"/>
      <c r="C81" s="54"/>
      <c r="D81" s="56" t="s">
        <v>151</v>
      </c>
    </row>
    <row r="82" spans="1:13" ht="30" x14ac:dyDescent="0.25">
      <c r="A82" s="93"/>
      <c r="B82" s="92"/>
      <c r="C82" s="54"/>
      <c r="D82" s="56" t="s">
        <v>152</v>
      </c>
    </row>
    <row r="83" spans="1:13" ht="30" x14ac:dyDescent="0.25">
      <c r="A83" s="99">
        <v>8</v>
      </c>
      <c r="B83" s="100" t="s">
        <v>116</v>
      </c>
      <c r="C83" s="57" t="s">
        <v>117</v>
      </c>
      <c r="D83" s="58" t="s">
        <v>118</v>
      </c>
    </row>
    <row r="84" spans="1:13" x14ac:dyDescent="0.25">
      <c r="A84" s="99"/>
      <c r="B84" s="100"/>
      <c r="C84" s="57" t="s">
        <v>119</v>
      </c>
      <c r="D84" s="58" t="s">
        <v>120</v>
      </c>
    </row>
    <row r="85" spans="1:13" x14ac:dyDescent="0.25">
      <c r="A85" s="99"/>
      <c r="B85" s="100"/>
      <c r="C85" s="57" t="s">
        <v>121</v>
      </c>
      <c r="D85" s="58" t="s">
        <v>122</v>
      </c>
    </row>
    <row r="86" spans="1:13" ht="45" x14ac:dyDescent="0.25">
      <c r="A86" s="99"/>
      <c r="B86" s="100"/>
      <c r="C86" s="57" t="s">
        <v>123</v>
      </c>
      <c r="D86" s="58" t="s">
        <v>124</v>
      </c>
    </row>
    <row r="87" spans="1:13" ht="45" x14ac:dyDescent="0.25">
      <c r="A87" s="99"/>
      <c r="B87" s="100"/>
      <c r="C87" s="57" t="s">
        <v>125</v>
      </c>
      <c r="D87" s="58" t="s">
        <v>126</v>
      </c>
    </row>
    <row r="88" spans="1:13" ht="30" x14ac:dyDescent="0.25">
      <c r="A88" s="89"/>
      <c r="B88" s="59"/>
      <c r="C88" s="57"/>
      <c r="D88" s="60" t="s">
        <v>134</v>
      </c>
    </row>
    <row r="89" spans="1:13" x14ac:dyDescent="0.25">
      <c r="A89" s="89"/>
      <c r="B89" s="61" t="s">
        <v>135</v>
      </c>
      <c r="C89" s="57"/>
      <c r="D89" s="62" t="s">
        <v>136</v>
      </c>
    </row>
    <row r="90" spans="1:13" ht="45" x14ac:dyDescent="0.25">
      <c r="A90" s="94">
        <v>9</v>
      </c>
      <c r="B90" s="94" t="s">
        <v>127</v>
      </c>
      <c r="C90" s="63" t="s">
        <v>128</v>
      </c>
      <c r="D90" s="64" t="s">
        <v>129</v>
      </c>
    </row>
    <row r="91" spans="1:13" ht="30" x14ac:dyDescent="0.25">
      <c r="A91" s="94"/>
      <c r="B91" s="94"/>
      <c r="C91" s="63" t="s">
        <v>130</v>
      </c>
      <c r="D91" s="64" t="s">
        <v>131</v>
      </c>
    </row>
    <row r="92" spans="1:13" ht="30" x14ac:dyDescent="0.25">
      <c r="A92" s="94"/>
      <c r="B92" s="94"/>
      <c r="C92" s="63" t="s">
        <v>132</v>
      </c>
      <c r="D92" s="64" t="s">
        <v>133</v>
      </c>
    </row>
    <row r="93" spans="1:13" ht="30" x14ac:dyDescent="0.25">
      <c r="A93" s="94"/>
      <c r="B93" s="94"/>
      <c r="C93" s="65"/>
      <c r="D93" s="64" t="s">
        <v>153</v>
      </c>
    </row>
    <row r="95" spans="1:13" ht="30" x14ac:dyDescent="0.25">
      <c r="C95" s="66" t="s">
        <v>63</v>
      </c>
      <c r="D95" s="66" t="s">
        <v>165</v>
      </c>
      <c r="E95" s="66" t="s">
        <v>163</v>
      </c>
      <c r="F95" s="66" t="s">
        <v>166</v>
      </c>
      <c r="G95" s="66" t="s">
        <v>167</v>
      </c>
      <c r="H95" s="66" t="s">
        <v>164</v>
      </c>
      <c r="I95" s="66" t="s">
        <v>168</v>
      </c>
      <c r="J95" s="66" t="s">
        <v>171</v>
      </c>
      <c r="K95" s="66" t="s">
        <v>169</v>
      </c>
      <c r="L95" s="66" t="s">
        <v>170</v>
      </c>
      <c r="M95" s="66"/>
    </row>
    <row r="96" spans="1:13" ht="60" x14ac:dyDescent="0.25">
      <c r="A96" s="33">
        <v>1</v>
      </c>
      <c r="B96" s="1" t="s">
        <v>157</v>
      </c>
      <c r="C96" s="1" t="str">
        <f>CONCATENATE("_",TEXT(A96,"00"),"_",B96)</f>
        <v>_01_Požární_ochrana</v>
      </c>
      <c r="D96" s="1" t="str">
        <f>CONCATENATE(C44," - ",D44)</f>
        <v>1.1 - Podpora jednotek požární ochrany obcí Libereckého kraje</v>
      </c>
      <c r="E96" s="1" t="s">
        <v>140</v>
      </c>
      <c r="F96" s="1" t="str">
        <f t="shared" ref="F96:F101" si="1">CONCATENATE(C50," - ",D50)</f>
        <v>2.1 - Program obnovy venkova</v>
      </c>
      <c r="G96" s="1" t="str">
        <f t="shared" ref="G96:G101" si="2">CONCATENATE(C57," - ",D57)</f>
        <v>4.1 - Program volnočasových aktivit</v>
      </c>
      <c r="H96" s="1" t="str">
        <f>CONCATENATE(C67," - ",D67)</f>
        <v>5.1 - Podpora integrace národnostních menšin a cizinců</v>
      </c>
      <c r="I96" s="1" t="str">
        <f>CONCATENATE(C71," - ",D71)</f>
        <v>6.1 - Rozvoj cyklistické dopravy</v>
      </c>
      <c r="J96" s="1" t="str">
        <f>CONCATENATE(C74," - ",D74)</f>
        <v>7.1 - Kulturní aktivity v Libereckém kraji</v>
      </c>
      <c r="K96" s="1" t="str">
        <f>CONCATENATE(C83," - ",D83)</f>
        <v>8.1 - Podpora ekologické výchovy a osvěty</v>
      </c>
      <c r="L96" s="1" t="str">
        <f>CONCATENATE(C90," - ",D90)</f>
        <v>9.1 - Podpora ozdravných a rekondičních pobytů pro zdravotně/tělesně postižené občany</v>
      </c>
    </row>
    <row r="97" spans="1:12" ht="30" x14ac:dyDescent="0.25">
      <c r="A97" s="33">
        <v>1</v>
      </c>
      <c r="B97" s="1" t="s">
        <v>158</v>
      </c>
      <c r="C97" s="1" t="str">
        <f t="shared" ref="C97:C104" si="3">CONCATENATE("_",TEXT(A97,"00"),"_",B97)</f>
        <v>_01_Prevence_kriminality</v>
      </c>
      <c r="D97" s="1" t="str">
        <f>CONCATENATE(C45," - ",D45)</f>
        <v>1.2 - Podpora Sdružení hasičů Čech, Moravy a Slezska Libereckého kraje</v>
      </c>
      <c r="E97" s="1" t="s">
        <v>156</v>
      </c>
      <c r="F97" s="1" t="str">
        <f t="shared" si="1"/>
        <v>2.2 - Regionální inovační program</v>
      </c>
      <c r="G97" s="1" t="str">
        <f t="shared" si="2"/>
        <v>4.3 - Specifická primární prevence rizikového chování</v>
      </c>
      <c r="H97" s="1" t="s">
        <v>137</v>
      </c>
      <c r="I97" s="1" t="str">
        <f>CONCATENATE(C72," - ",D72)</f>
        <v>6.3 - Podpora projektové přípravy</v>
      </c>
      <c r="J97" s="1" t="str">
        <f>CONCATENATE(C75," - ",D75)</f>
        <v>7.2 - Záchrana a obnova památek v Libereckém kraji</v>
      </c>
      <c r="K97" s="1" t="str">
        <f>CONCATENATE(C84," - ",D84)</f>
        <v>8.2 - Podpora ochrany přírody a krajiny</v>
      </c>
      <c r="L97" s="1" t="str">
        <f>CONCATENATE(C91," - ",D91)</f>
        <v>9.2 - Podpora preventivních a léčebných projektů</v>
      </c>
    </row>
    <row r="98" spans="1:12" ht="30" x14ac:dyDescent="0.25">
      <c r="A98" s="33">
        <v>2</v>
      </c>
      <c r="B98" s="1" t="s">
        <v>159</v>
      </c>
      <c r="C98" s="1" t="str">
        <f t="shared" si="3"/>
        <v>_02_Regionální_rozvoj</v>
      </c>
      <c r="D98" s="1" t="str">
        <f>CONCATENATE(C46," - ",D46)</f>
        <v>1.3 - Dotace obcím Libereckého kraje na činnost JPO II</v>
      </c>
      <c r="F98" s="1" t="str">
        <f t="shared" si="1"/>
        <v>2.4 - Příprava a administrace projektů</v>
      </c>
      <c r="G98" s="1" t="str">
        <f t="shared" si="2"/>
        <v>4.4 - Soutěže a podpora talentovaných dětí a mládeže</v>
      </c>
      <c r="H98" s="1" t="s">
        <v>146</v>
      </c>
      <c r="I98" s="1" t="s">
        <v>148</v>
      </c>
      <c r="J98" s="1" t="str">
        <f>CONCATENATE(C76," - ",D76)</f>
        <v>7.3 - Stavebně historický průzkum</v>
      </c>
      <c r="K98" s="1" t="str">
        <f>CONCATENATE(C85," - ",D85)</f>
        <v>8.3 - Podpora včelařství</v>
      </c>
      <c r="L98" s="1" t="str">
        <f>CONCATENATE(C92," - ",D92)</f>
        <v>9.3 - Podpora osob se zdravotním postižením</v>
      </c>
    </row>
    <row r="99" spans="1:12" ht="45" x14ac:dyDescent="0.25">
      <c r="A99" s="33">
        <v>4</v>
      </c>
      <c r="B99" s="1" t="s">
        <v>161</v>
      </c>
      <c r="C99" s="1" t="str">
        <f t="shared" si="3"/>
        <v>_04_Školství_a_sport</v>
      </c>
      <c r="D99" s="1" t="s">
        <v>138</v>
      </c>
      <c r="F99" s="1" t="str">
        <f t="shared" si="1"/>
        <v>2.5 - Podpora regionálních výrobků, výrobců a tradičních řemesel</v>
      </c>
      <c r="G99" s="1" t="str">
        <f t="shared" si="2"/>
        <v>4.7 - Podpora kompenzačních pomůcek pro žáky s podpůrnými opatřeními</v>
      </c>
      <c r="H99" s="1" t="s">
        <v>147</v>
      </c>
      <c r="I99" s="1" t="s">
        <v>156</v>
      </c>
      <c r="J99" s="1" t="str">
        <f>CONCATENATE(C77," - ",D77)</f>
        <v>7.5 - Poznáváme kulturu</v>
      </c>
      <c r="K99" s="1" t="str">
        <f>CONCATENATE(C86," - ",D86)</f>
        <v>8.4 - Podpora dlouhodobé práce s mládeží v oblasti životního prostředí a zemědělství</v>
      </c>
      <c r="L99" s="1" t="s">
        <v>153</v>
      </c>
    </row>
    <row r="100" spans="1:12" ht="45" x14ac:dyDescent="0.25">
      <c r="A100" s="33">
        <v>5</v>
      </c>
      <c r="B100" s="1" t="s">
        <v>162</v>
      </c>
      <c r="C100" s="1" t="str">
        <f t="shared" si="3"/>
        <v>_05_Sociální_služby</v>
      </c>
      <c r="D100" s="1" t="s">
        <v>139</v>
      </c>
      <c r="F100" s="1" t="str">
        <f t="shared" si="1"/>
        <v>2.6 - Podpora místní Agendy 21</v>
      </c>
      <c r="G100" s="1" t="str">
        <f t="shared" si="2"/>
        <v>4.23 - Sportovní akce</v>
      </c>
      <c r="H100" s="1" t="s">
        <v>156</v>
      </c>
      <c r="J100" s="1" t="str">
        <f>CONCATENATE(C78," - ",D78)</f>
        <v>7.6 - Podpora rozvoje cestovního ruchu v Libereckém kraji</v>
      </c>
      <c r="K100" s="1" t="str">
        <f>CONCATENATE(C87," - ",D87)</f>
        <v>8.5 - Podpora předcházení vzniku odpadů, jejich opětovného použití a podpora sběru a využití bioodpadů</v>
      </c>
      <c r="L100" s="1" t="s">
        <v>156</v>
      </c>
    </row>
    <row r="101" spans="1:12" ht="45" x14ac:dyDescent="0.25">
      <c r="A101" s="33">
        <v>6</v>
      </c>
      <c r="B101" s="1" t="s">
        <v>100</v>
      </c>
      <c r="C101" s="1" t="str">
        <f t="shared" si="3"/>
        <v>_06_Doprava</v>
      </c>
      <c r="D101" s="1" t="s">
        <v>156</v>
      </c>
      <c r="F101" s="1" t="str">
        <f t="shared" si="1"/>
        <v>2.7 - Program  na podporu činností mateřských center</v>
      </c>
      <c r="G101" s="1" t="str">
        <f t="shared" si="2"/>
        <v>4.26 - Podpora sportovní činnosti dětí a mládeže ve sportovních organizacích 2019</v>
      </c>
      <c r="J101" s="1" t="s">
        <v>149</v>
      </c>
      <c r="K101" s="1" t="s">
        <v>134</v>
      </c>
    </row>
    <row r="102" spans="1:12" ht="30" x14ac:dyDescent="0.25">
      <c r="A102" s="33">
        <v>7</v>
      </c>
      <c r="B102" s="1" t="s">
        <v>172</v>
      </c>
      <c r="C102" s="1" t="str">
        <f t="shared" si="3"/>
        <v>_07_Kultura_památková_péče_cestovní_ruch</v>
      </c>
      <c r="F102" s="1" t="s">
        <v>141</v>
      </c>
      <c r="G102" s="1" t="s">
        <v>142</v>
      </c>
      <c r="J102" s="1" t="s">
        <v>150</v>
      </c>
      <c r="K102" s="1" t="s">
        <v>136</v>
      </c>
    </row>
    <row r="103" spans="1:12" ht="45" x14ac:dyDescent="0.25">
      <c r="A103" s="33">
        <v>8</v>
      </c>
      <c r="B103" s="1" t="s">
        <v>160</v>
      </c>
      <c r="C103" s="1" t="str">
        <f t="shared" si="3"/>
        <v>_08_Životní_prostředí_a_zemědělství</v>
      </c>
      <c r="F103" s="1" t="s">
        <v>156</v>
      </c>
      <c r="G103" s="1" t="s">
        <v>143</v>
      </c>
      <c r="J103" s="1" t="s">
        <v>151</v>
      </c>
      <c r="K103" s="1" t="s">
        <v>156</v>
      </c>
    </row>
    <row r="104" spans="1:12" ht="30" x14ac:dyDescent="0.25">
      <c r="A104" s="33">
        <v>9</v>
      </c>
      <c r="B104" s="1" t="s">
        <v>127</v>
      </c>
      <c r="C104" s="1" t="str">
        <f t="shared" si="3"/>
        <v>_09_Zdravotnictví</v>
      </c>
      <c r="G104" s="1" t="s">
        <v>144</v>
      </c>
      <c r="J104" s="1" t="s">
        <v>152</v>
      </c>
    </row>
    <row r="105" spans="1:12" ht="30" x14ac:dyDescent="0.25">
      <c r="A105" s="33"/>
      <c r="G105" s="1" t="s">
        <v>145</v>
      </c>
      <c r="J105" s="1" t="s">
        <v>156</v>
      </c>
    </row>
    <row r="106" spans="1:12" x14ac:dyDescent="0.25">
      <c r="G106" s="1" t="s">
        <v>156</v>
      </c>
    </row>
  </sheetData>
  <mergeCells count="14">
    <mergeCell ref="B74:B82"/>
    <mergeCell ref="A74:A82"/>
    <mergeCell ref="B90:B93"/>
    <mergeCell ref="A90:A93"/>
    <mergeCell ref="B44:B48"/>
    <mergeCell ref="A44:A48"/>
    <mergeCell ref="B50:B56"/>
    <mergeCell ref="A50:A56"/>
    <mergeCell ref="A83:A87"/>
    <mergeCell ref="B83:B87"/>
    <mergeCell ref="B57:B66"/>
    <mergeCell ref="A57:A66"/>
    <mergeCell ref="B71:B73"/>
    <mergeCell ref="A71:A73"/>
  </mergeCells>
  <hyperlinks>
    <hyperlink ref="E2" r:id="rId1" xr:uid="{00000000-0004-0000-0000-000000000000}"/>
    <hyperlink ref="E3" r:id="rId2" xr:uid="{00000000-0004-0000-0000-000001000000}"/>
    <hyperlink ref="E5" r:id="rId3" xr:uid="{00000000-0004-0000-0000-000002000000}"/>
    <hyperlink ref="E6" r:id="rId4" xr:uid="{00000000-0004-0000-0000-000003000000}"/>
    <hyperlink ref="E7" r:id="rId5" xr:uid="{00000000-0004-0000-0000-000004000000}"/>
    <hyperlink ref="E8" r:id="rId6" xr:uid="{00000000-0004-0000-0000-000005000000}"/>
    <hyperlink ref="E9" r:id="rId7" xr:uid="{00000000-0004-0000-0000-000006000000}"/>
    <hyperlink ref="E1" r:id="rId8" xr:uid="{00000000-0004-0000-0000-000007000000}"/>
    <hyperlink ref="E4" r:id="rId9" xr:uid="{00000000-0004-0000-0000-000008000000}"/>
  </hyperlinks>
  <pageMargins left="0.7" right="0.7" top="0.78740157499999996" bottom="0.78740157499999996" header="0.3" footer="0.3"/>
  <pageSetup paperSize="9" orientation="portrait" verticalDpi="0" r:id="rId1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DE4773D-6D2B-4FD5-8D3A-3D485A3723C8}">
            <xm:f>žádost!$C$46+$B$41</xm:f>
            <x14:dxf/>
          </x14:cfRule>
          <xm:sqref>D50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>
    <pageSetUpPr fitToPage="1"/>
  </sheetPr>
  <dimension ref="A1:H109"/>
  <sheetViews>
    <sheetView tabSelected="1" zoomScaleNormal="100" workbookViewId="0">
      <selection activeCell="D5" sqref="D5"/>
    </sheetView>
  </sheetViews>
  <sheetFormatPr defaultColWidth="58.42578125" defaultRowHeight="15" x14ac:dyDescent="0.25"/>
  <cols>
    <col min="1" max="1" width="2.5703125" style="9" bestFit="1" customWidth="1"/>
    <col min="2" max="2" width="54.28515625" style="11" customWidth="1"/>
    <col min="3" max="3" width="3.140625" style="11" customWidth="1"/>
    <col min="4" max="4" width="54.140625" style="12" bestFit="1" customWidth="1"/>
    <col min="5" max="5" width="32.28515625" style="11" customWidth="1"/>
    <col min="6" max="6" width="27.85546875" style="11" bestFit="1" customWidth="1"/>
    <col min="7" max="16384" width="58.42578125" style="11"/>
  </cols>
  <sheetData>
    <row r="1" spans="1:8" ht="28.5" x14ac:dyDescent="0.25">
      <c r="B1" s="104" t="s">
        <v>0</v>
      </c>
      <c r="C1" s="104"/>
      <c r="D1" s="104"/>
      <c r="E1" s="10"/>
      <c r="F1" s="10"/>
      <c r="G1" s="10"/>
      <c r="H1" s="10"/>
    </row>
    <row r="2" spans="1:8" ht="19.5" x14ac:dyDescent="0.25">
      <c r="B2" s="105" t="s">
        <v>58</v>
      </c>
      <c r="C2" s="105"/>
      <c r="D2" s="105"/>
      <c r="E2" s="10"/>
      <c r="F2" s="10"/>
      <c r="G2" s="10"/>
      <c r="H2" s="10"/>
    </row>
    <row r="3" spans="1:8" x14ac:dyDescent="0.25">
      <c r="E3" s="10"/>
      <c r="F3" s="10"/>
      <c r="G3" s="10"/>
      <c r="H3" s="10"/>
    </row>
    <row r="4" spans="1:8" x14ac:dyDescent="0.25">
      <c r="E4" s="72" t="s">
        <v>176</v>
      </c>
      <c r="F4" s="10"/>
      <c r="G4" s="10"/>
      <c r="H4" s="10"/>
    </row>
    <row r="5" spans="1:8" ht="30" x14ac:dyDescent="0.25">
      <c r="A5" s="9" t="s">
        <v>3</v>
      </c>
      <c r="B5" s="68" t="s">
        <v>38</v>
      </c>
      <c r="C5" s="69"/>
      <c r="D5" s="70"/>
      <c r="E5" s="10"/>
      <c r="F5" s="10"/>
      <c r="G5" s="10"/>
      <c r="H5" s="10"/>
    </row>
    <row r="6" spans="1:8" x14ac:dyDescent="0.25">
      <c r="B6" s="9"/>
      <c r="C6" s="21">
        <v>0</v>
      </c>
      <c r="E6" s="10"/>
      <c r="F6" s="10"/>
      <c r="G6" s="10"/>
      <c r="H6" s="10"/>
    </row>
    <row r="7" spans="1:8" x14ac:dyDescent="0.25">
      <c r="A7" s="9" t="s">
        <v>4</v>
      </c>
      <c r="B7" s="9" t="s">
        <v>56</v>
      </c>
      <c r="C7" s="21">
        <v>4</v>
      </c>
      <c r="D7" s="12" t="s">
        <v>7</v>
      </c>
      <c r="E7" s="10"/>
      <c r="F7" s="10"/>
      <c r="G7" s="10"/>
      <c r="H7" s="10"/>
    </row>
    <row r="8" spans="1:8" x14ac:dyDescent="0.25">
      <c r="B8" s="9"/>
      <c r="C8" s="21"/>
      <c r="D8" s="12" t="s">
        <v>6</v>
      </c>
      <c r="E8" s="10"/>
      <c r="F8" s="10"/>
      <c r="G8" s="10"/>
      <c r="H8" s="10"/>
    </row>
    <row r="9" spans="1:8" x14ac:dyDescent="0.25">
      <c r="B9" s="9"/>
      <c r="C9" s="21"/>
      <c r="D9" s="12" t="s">
        <v>8</v>
      </c>
      <c r="E9" s="10"/>
      <c r="F9" s="10"/>
      <c r="G9" s="10"/>
      <c r="H9" s="10"/>
    </row>
    <row r="10" spans="1:8" x14ac:dyDescent="0.25">
      <c r="B10" s="9"/>
      <c r="C10" s="21"/>
      <c r="D10" s="12" t="s">
        <v>5</v>
      </c>
      <c r="E10" s="10"/>
      <c r="F10" s="10"/>
      <c r="G10" s="10"/>
      <c r="H10" s="10"/>
    </row>
    <row r="11" spans="1:8" s="13" customFormat="1" ht="6.95" customHeight="1" x14ac:dyDescent="0.25">
      <c r="E11" s="14"/>
      <c r="F11" s="14"/>
      <c r="G11" s="14"/>
      <c r="H11" s="14"/>
    </row>
    <row r="12" spans="1:8" x14ac:dyDescent="0.25">
      <c r="B12" s="9" t="str">
        <f>IF($C$6=3,data!A13,IF($C$6=4,data!A13,data!A12))</f>
        <v>název organizace (přesně dle zápisu v rejstříku):</v>
      </c>
      <c r="D12" s="73"/>
      <c r="E12" s="31" t="s">
        <v>46</v>
      </c>
      <c r="F12" s="10"/>
      <c r="G12" s="10"/>
      <c r="H12" s="10"/>
    </row>
    <row r="13" spans="1:8" x14ac:dyDescent="0.25">
      <c r="B13" s="9" t="str">
        <f>IF($C$6=4,data!A16,data!A15)</f>
        <v>IČO:</v>
      </c>
      <c r="D13" s="87"/>
      <c r="E13" s="32" t="s">
        <v>45</v>
      </c>
      <c r="F13" s="10"/>
      <c r="G13" s="10"/>
      <c r="H13" s="10"/>
    </row>
    <row r="14" spans="1:8" x14ac:dyDescent="0.25">
      <c r="B14" s="9" t="str">
        <f>IF($C$6=4,data!A23,data!A22)</f>
        <v>sídlo žadatele:</v>
      </c>
      <c r="D14" s="15"/>
      <c r="E14" s="10"/>
      <c r="F14" s="10"/>
      <c r="G14" s="10"/>
      <c r="H14" s="10"/>
    </row>
    <row r="15" spans="1:8" x14ac:dyDescent="0.25">
      <c r="B15" s="16" t="s">
        <v>17</v>
      </c>
      <c r="D15" s="73"/>
      <c r="E15" s="10"/>
      <c r="F15" s="10"/>
      <c r="G15" s="10"/>
      <c r="H15" s="10"/>
    </row>
    <row r="16" spans="1:8" x14ac:dyDescent="0.25">
      <c r="B16" s="16" t="s">
        <v>18</v>
      </c>
      <c r="D16" s="73"/>
      <c r="E16" s="10"/>
      <c r="F16" s="10"/>
      <c r="G16" s="10"/>
      <c r="H16" s="10"/>
    </row>
    <row r="17" spans="1:8" x14ac:dyDescent="0.25">
      <c r="B17" s="16" t="s">
        <v>19</v>
      </c>
      <c r="D17" s="75"/>
      <c r="E17" s="10"/>
      <c r="F17" s="10"/>
      <c r="G17" s="10"/>
      <c r="H17" s="10"/>
    </row>
    <row r="18" spans="1:8" ht="6.95" customHeight="1" x14ac:dyDescent="0.25">
      <c r="B18" s="16"/>
      <c r="D18" s="15"/>
      <c r="E18" s="10"/>
      <c r="F18" s="10"/>
      <c r="G18" s="10"/>
      <c r="H18" s="10"/>
    </row>
    <row r="19" spans="1:8" x14ac:dyDescent="0.25">
      <c r="B19" s="17">
        <f>IF($C$6=2,data!A18,data!A19)</f>
        <v>0</v>
      </c>
      <c r="D19" s="73"/>
      <c r="E19" s="10"/>
      <c r="F19" s="10"/>
      <c r="G19" s="10"/>
      <c r="H19" s="10"/>
    </row>
    <row r="20" spans="1:8" x14ac:dyDescent="0.25">
      <c r="B20" s="17">
        <f>IF($C$6=2,data!A20,data!A21)</f>
        <v>0</v>
      </c>
      <c r="D20" s="74"/>
      <c r="E20" s="10"/>
      <c r="F20" s="10"/>
      <c r="G20" s="10"/>
      <c r="H20" s="10"/>
    </row>
    <row r="21" spans="1:8" s="13" customFormat="1" ht="6.95" customHeight="1" x14ac:dyDescent="0.25">
      <c r="E21" s="14"/>
      <c r="F21" s="14"/>
      <c r="G21" s="14"/>
      <c r="H21" s="14"/>
    </row>
    <row r="22" spans="1:8" x14ac:dyDescent="0.25">
      <c r="B22" s="17" t="str">
        <f>IF($C$6&gt;=3,data!A26,data!A25)</f>
        <v>jméno a příjmení oprávněné osoby, jednající za žadatele:</v>
      </c>
      <c r="D22" s="73"/>
      <c r="E22" s="10"/>
      <c r="F22" s="10"/>
      <c r="G22" s="10"/>
      <c r="H22" s="10"/>
    </row>
    <row r="23" spans="1:8" x14ac:dyDescent="0.25">
      <c r="B23" s="9" t="s">
        <v>47</v>
      </c>
      <c r="D23" s="73"/>
      <c r="E23" s="10"/>
      <c r="F23" s="10"/>
      <c r="G23" s="10"/>
      <c r="H23" s="10"/>
    </row>
    <row r="24" spans="1:8" x14ac:dyDescent="0.25">
      <c r="B24" s="9" t="s">
        <v>61</v>
      </c>
      <c r="D24" s="15"/>
      <c r="E24" s="10"/>
      <c r="F24" s="10"/>
      <c r="G24" s="10"/>
      <c r="H24" s="10"/>
    </row>
    <row r="25" spans="1:8" x14ac:dyDescent="0.25">
      <c r="B25" s="16" t="s">
        <v>20</v>
      </c>
      <c r="D25" s="76"/>
      <c r="E25" s="10"/>
      <c r="F25" s="10"/>
      <c r="G25" s="10"/>
      <c r="H25" s="10"/>
    </row>
    <row r="26" spans="1:8" x14ac:dyDescent="0.25">
      <c r="B26" s="16" t="s">
        <v>21</v>
      </c>
      <c r="D26" s="77"/>
      <c r="E26" s="10"/>
      <c r="F26" s="10"/>
      <c r="G26" s="10"/>
      <c r="H26" s="10"/>
    </row>
    <row r="27" spans="1:8" x14ac:dyDescent="0.25">
      <c r="B27" s="17" t="str">
        <f>IF($C$6=4,data!A30,data!A29)</f>
        <v>předmět činnosti žadatele:</v>
      </c>
      <c r="D27" s="86"/>
      <c r="E27" s="10"/>
      <c r="F27" s="10"/>
      <c r="G27" s="10"/>
      <c r="H27" s="10"/>
    </row>
    <row r="28" spans="1:8" s="13" customFormat="1" ht="6.95" customHeight="1" x14ac:dyDescent="0.25">
      <c r="E28" s="14"/>
      <c r="F28" s="14"/>
      <c r="G28" s="14"/>
      <c r="H28" s="14"/>
    </row>
    <row r="29" spans="1:8" x14ac:dyDescent="0.25">
      <c r="A29" s="9" t="s">
        <v>23</v>
      </c>
      <c r="B29" s="9" t="s">
        <v>27</v>
      </c>
      <c r="E29" s="10"/>
      <c r="F29" s="10"/>
      <c r="G29" s="10"/>
      <c r="H29" s="10"/>
    </row>
    <row r="30" spans="1:8" ht="30" customHeight="1" x14ac:dyDescent="0.25">
      <c r="B30" s="9" t="s">
        <v>24</v>
      </c>
      <c r="D30" s="78"/>
      <c r="E30" s="10"/>
      <c r="F30" s="10"/>
      <c r="G30" s="10"/>
      <c r="H30" s="10"/>
    </row>
    <row r="31" spans="1:8" x14ac:dyDescent="0.25">
      <c r="B31" s="9" t="s">
        <v>25</v>
      </c>
      <c r="D31" s="15"/>
      <c r="E31" s="10"/>
      <c r="F31" s="10"/>
      <c r="G31" s="10"/>
      <c r="H31" s="10"/>
    </row>
    <row r="32" spans="1:8" x14ac:dyDescent="0.25">
      <c r="B32" s="16" t="s">
        <v>36</v>
      </c>
      <c r="D32" s="79"/>
      <c r="E32" s="10"/>
      <c r="F32" s="10"/>
      <c r="G32" s="10"/>
      <c r="H32" s="10"/>
    </row>
    <row r="33" spans="1:8" x14ac:dyDescent="0.25">
      <c r="B33" s="16" t="s">
        <v>37</v>
      </c>
      <c r="D33" s="79"/>
      <c r="E33" s="10"/>
      <c r="F33" s="10"/>
      <c r="G33" s="10"/>
      <c r="H33" s="10"/>
    </row>
    <row r="34" spans="1:8" x14ac:dyDescent="0.25">
      <c r="B34" s="9" t="s">
        <v>35</v>
      </c>
      <c r="D34" s="73"/>
      <c r="E34" s="10"/>
      <c r="F34" s="10"/>
      <c r="G34" s="10"/>
      <c r="H34" s="10"/>
    </row>
    <row r="35" spans="1:8" x14ac:dyDescent="0.25">
      <c r="B35" s="68" t="s">
        <v>26</v>
      </c>
      <c r="C35" s="69"/>
      <c r="D35" s="85"/>
      <c r="E35" s="10"/>
      <c r="F35" s="10"/>
      <c r="G35" s="10"/>
      <c r="H35" s="10"/>
    </row>
    <row r="36" spans="1:8" s="13" customFormat="1" ht="6.95" customHeight="1" x14ac:dyDescent="0.25">
      <c r="C36" s="30">
        <v>1</v>
      </c>
      <c r="E36" s="14"/>
      <c r="F36" s="14"/>
      <c r="G36" s="14"/>
      <c r="H36" s="14"/>
    </row>
    <row r="37" spans="1:8" ht="15.75" x14ac:dyDescent="0.25">
      <c r="A37" s="9" t="s">
        <v>28</v>
      </c>
      <c r="B37" s="9" t="s">
        <v>55</v>
      </c>
      <c r="C37" s="21">
        <v>1</v>
      </c>
      <c r="D37" s="12" t="s">
        <v>30</v>
      </c>
      <c r="E37" s="10"/>
      <c r="F37" s="10"/>
      <c r="G37" s="10"/>
      <c r="H37" s="10"/>
    </row>
    <row r="38" spans="1:8" x14ac:dyDescent="0.25">
      <c r="C38" s="21"/>
      <c r="D38" s="12" t="s">
        <v>29</v>
      </c>
      <c r="E38" s="10"/>
      <c r="F38" s="10"/>
      <c r="G38" s="10"/>
      <c r="H38" s="10"/>
    </row>
    <row r="39" spans="1:8" x14ac:dyDescent="0.25">
      <c r="B39" s="16">
        <f>IF($C$36=1,data!A32,data!A31)</f>
        <v>0</v>
      </c>
      <c r="D39" s="80"/>
      <c r="E39" s="10"/>
      <c r="F39" s="10"/>
      <c r="G39" s="10"/>
      <c r="H39" s="10"/>
    </row>
    <row r="40" spans="1:8" x14ac:dyDescent="0.25">
      <c r="B40" s="16">
        <f>IF($C$36=1,data!A34,data!A33)</f>
        <v>0</v>
      </c>
      <c r="D40" s="81"/>
      <c r="E40" s="10"/>
      <c r="F40" s="10"/>
      <c r="G40" s="10"/>
      <c r="H40" s="10"/>
    </row>
    <row r="41" spans="1:8" x14ac:dyDescent="0.25">
      <c r="B41" s="71">
        <f>IF($C$36=1,data!C34,data!C33)</f>
        <v>0</v>
      </c>
      <c r="C41" s="69"/>
      <c r="D41" s="82"/>
      <c r="E41" s="10"/>
      <c r="F41" s="10"/>
      <c r="G41" s="10"/>
      <c r="H41" s="10"/>
    </row>
    <row r="42" spans="1:8" s="13" customFormat="1" ht="6.95" customHeight="1" x14ac:dyDescent="0.25">
      <c r="C42" s="30">
        <v>1</v>
      </c>
      <c r="E42" s="14"/>
      <c r="F42" s="14"/>
      <c r="G42" s="14"/>
      <c r="H42" s="14"/>
    </row>
    <row r="43" spans="1:8" x14ac:dyDescent="0.25">
      <c r="A43" s="9" t="s">
        <v>33</v>
      </c>
      <c r="B43" s="9" t="s">
        <v>50</v>
      </c>
      <c r="C43" s="21"/>
      <c r="D43" s="12" t="s">
        <v>30</v>
      </c>
      <c r="E43" s="10"/>
      <c r="F43" s="10"/>
      <c r="G43" s="10"/>
      <c r="H43" s="10"/>
    </row>
    <row r="44" spans="1:8" ht="30" customHeight="1" x14ac:dyDescent="0.25">
      <c r="B44" s="11" t="s">
        <v>54</v>
      </c>
      <c r="C44" s="21"/>
      <c r="D44" s="12" t="s">
        <v>29</v>
      </c>
      <c r="E44" s="10"/>
      <c r="F44" s="10"/>
      <c r="G44" s="10"/>
      <c r="H44" s="10"/>
    </row>
    <row r="45" spans="1:8" x14ac:dyDescent="0.25">
      <c r="B45" s="71">
        <f>IF($C$42=1,data!A36,data!A35)</f>
        <v>0</v>
      </c>
      <c r="C45" s="69"/>
      <c r="D45" s="82"/>
      <c r="E45" s="10"/>
      <c r="F45" s="10"/>
      <c r="G45" s="10"/>
      <c r="H45" s="10"/>
    </row>
    <row r="46" spans="1:8" ht="6.95" customHeight="1" x14ac:dyDescent="0.25">
      <c r="B46" s="16"/>
      <c r="C46" s="21">
        <v>1</v>
      </c>
      <c r="D46" s="15"/>
      <c r="E46" s="10"/>
      <c r="F46" s="10"/>
      <c r="G46" s="10"/>
      <c r="H46" s="10"/>
    </row>
    <row r="47" spans="1:8" ht="30" x14ac:dyDescent="0.25">
      <c r="A47" s="9" t="s">
        <v>62</v>
      </c>
      <c r="B47" s="9" t="s">
        <v>178</v>
      </c>
      <c r="C47" s="67"/>
      <c r="D47" s="15" t="s">
        <v>30</v>
      </c>
      <c r="E47" s="10"/>
      <c r="F47" s="10"/>
      <c r="G47" s="10"/>
      <c r="H47" s="10"/>
    </row>
    <row r="48" spans="1:8" x14ac:dyDescent="0.25">
      <c r="B48" s="16"/>
      <c r="C48" s="67"/>
      <c r="D48" s="15" t="s">
        <v>29</v>
      </c>
      <c r="E48" s="10"/>
      <c r="F48" s="10"/>
      <c r="G48" s="10"/>
      <c r="H48" s="10"/>
    </row>
    <row r="49" spans="1:8" x14ac:dyDescent="0.25">
      <c r="B49" s="16">
        <f>IF($C$46=1,data!A38,data!A37)</f>
        <v>0</v>
      </c>
      <c r="D49" s="83"/>
      <c r="E49" s="10"/>
      <c r="F49" s="10"/>
      <c r="G49" s="10"/>
      <c r="H49" s="10"/>
    </row>
    <row r="50" spans="1:8" x14ac:dyDescent="0.25">
      <c r="B50" s="16">
        <f>IF($C$46=1,data!A40,data!A39)</f>
        <v>0</v>
      </c>
      <c r="D50" s="83"/>
      <c r="E50" s="10"/>
      <c r="F50" s="10"/>
      <c r="G50" s="10"/>
      <c r="H50" s="10"/>
    </row>
    <row r="51" spans="1:8" x14ac:dyDescent="0.25">
      <c r="B51" s="16">
        <f>IF($C$46=1,data!A42,data!A41)</f>
        <v>0</v>
      </c>
      <c r="D51" s="84"/>
      <c r="E51" s="10"/>
      <c r="F51" s="10"/>
      <c r="G51" s="10"/>
      <c r="H51" s="10"/>
    </row>
    <row r="52" spans="1:8" x14ac:dyDescent="0.25">
      <c r="E52" s="10"/>
      <c r="F52" s="10"/>
      <c r="G52" s="10"/>
      <c r="H52" s="10"/>
    </row>
    <row r="53" spans="1:8" x14ac:dyDescent="0.25">
      <c r="B53" s="18" t="s">
        <v>57</v>
      </c>
      <c r="D53" s="80"/>
      <c r="E53" s="10"/>
      <c r="F53" s="10"/>
      <c r="G53" s="10"/>
      <c r="H53" s="10"/>
    </row>
    <row r="54" spans="1:8" x14ac:dyDescent="0.25">
      <c r="D54" s="22" t="str">
        <f>IF($C$6&lt;=2,CONCATENATE(D22,", v. r."),CONCATENATE(D23,", v. r."))</f>
        <v>, v. r.</v>
      </c>
      <c r="E54" s="10"/>
      <c r="F54" s="10"/>
      <c r="G54" s="10"/>
      <c r="H54" s="10"/>
    </row>
    <row r="55" spans="1:8" ht="30" customHeight="1" x14ac:dyDescent="0.25">
      <c r="A55" s="23"/>
      <c r="B55" s="24" t="s">
        <v>177</v>
      </c>
      <c r="C55" s="24"/>
      <c r="D55" s="25" t="str">
        <f>IFERROR(VLOOKUP($D$5,_asi,3,FALSE)," ")</f>
        <v xml:space="preserve"> </v>
      </c>
      <c r="E55" s="10"/>
      <c r="F55" s="10"/>
      <c r="G55" s="10"/>
      <c r="H55" s="10"/>
    </row>
    <row r="56" spans="1:8" x14ac:dyDescent="0.25">
      <c r="A56" s="26"/>
      <c r="B56" s="27" t="s">
        <v>49</v>
      </c>
      <c r="C56" s="28"/>
      <c r="D56" s="29" t="str">
        <f>IFERROR(VLOOKUP($D$5,_asi,2,FALSE)," ")</f>
        <v xml:space="preserve"> </v>
      </c>
      <c r="E56" s="10"/>
      <c r="F56" s="10"/>
      <c r="G56" s="10"/>
      <c r="H56" s="10"/>
    </row>
    <row r="57" spans="1:8" x14ac:dyDescent="0.25">
      <c r="A57" s="26"/>
      <c r="B57" s="27" t="s">
        <v>44</v>
      </c>
      <c r="C57" s="28"/>
      <c r="D57" s="91" t="str">
        <f>IFERROR(VLOOKUP($D$5,_asi,4,FALSE)," ")</f>
        <v xml:space="preserve"> </v>
      </c>
      <c r="E57" s="10"/>
      <c r="F57" s="10"/>
      <c r="G57" s="10"/>
      <c r="H57" s="10"/>
    </row>
    <row r="58" spans="1:8" x14ac:dyDescent="0.25">
      <c r="A58" s="19"/>
      <c r="B58" s="10"/>
      <c r="C58" s="10"/>
      <c r="D58" s="20"/>
      <c r="E58" s="10"/>
      <c r="F58" s="10"/>
      <c r="G58" s="10"/>
      <c r="H58" s="10"/>
    </row>
    <row r="59" spans="1:8" x14ac:dyDescent="0.25">
      <c r="A59" s="19"/>
      <c r="B59" s="10"/>
      <c r="C59" s="10"/>
      <c r="D59" s="20"/>
      <c r="E59" s="10"/>
      <c r="F59" s="10"/>
      <c r="G59" s="10"/>
      <c r="H59" s="10"/>
    </row>
    <row r="60" spans="1:8" x14ac:dyDescent="0.25">
      <c r="A60" s="19"/>
      <c r="B60" s="10"/>
      <c r="C60" s="10"/>
      <c r="D60" s="20"/>
      <c r="E60" s="10"/>
      <c r="F60" s="10"/>
      <c r="G60" s="10"/>
      <c r="H60" s="10"/>
    </row>
    <row r="61" spans="1:8" x14ac:dyDescent="0.25">
      <c r="A61" s="19"/>
      <c r="B61" s="10"/>
      <c r="C61" s="10"/>
      <c r="D61" s="20"/>
      <c r="E61" s="10"/>
      <c r="F61" s="10"/>
      <c r="G61" s="10"/>
      <c r="H61" s="10"/>
    </row>
    <row r="62" spans="1:8" x14ac:dyDescent="0.25">
      <c r="A62" s="19"/>
      <c r="B62" s="10"/>
      <c r="C62" s="10"/>
      <c r="D62" s="20"/>
      <c r="E62" s="10"/>
      <c r="F62" s="10"/>
      <c r="G62" s="10"/>
      <c r="H62" s="10"/>
    </row>
    <row r="63" spans="1:8" x14ac:dyDescent="0.25">
      <c r="A63" s="19"/>
      <c r="B63" s="10"/>
      <c r="C63" s="10"/>
      <c r="D63" s="20"/>
      <c r="E63" s="10"/>
      <c r="F63" s="10"/>
      <c r="G63" s="10"/>
      <c r="H63" s="10"/>
    </row>
    <row r="64" spans="1:8" x14ac:dyDescent="0.25">
      <c r="A64" s="19"/>
      <c r="B64" s="10"/>
      <c r="C64" s="10"/>
      <c r="D64" s="20"/>
      <c r="E64" s="10"/>
      <c r="F64" s="10"/>
      <c r="G64" s="10"/>
      <c r="H64" s="10"/>
    </row>
    <row r="65" spans="1:8" x14ac:dyDescent="0.25">
      <c r="A65" s="19"/>
      <c r="B65" s="10"/>
      <c r="C65" s="10"/>
      <c r="D65" s="20"/>
      <c r="E65" s="10"/>
      <c r="F65" s="10"/>
      <c r="G65" s="10"/>
      <c r="H65" s="10"/>
    </row>
    <row r="66" spans="1:8" x14ac:dyDescent="0.25">
      <c r="A66" s="19"/>
      <c r="B66" s="10"/>
      <c r="C66" s="10"/>
      <c r="D66" s="20"/>
      <c r="E66" s="10"/>
      <c r="F66" s="10"/>
      <c r="G66" s="10"/>
      <c r="H66" s="10"/>
    </row>
    <row r="67" spans="1:8" x14ac:dyDescent="0.25">
      <c r="A67" s="19"/>
      <c r="B67" s="10"/>
      <c r="C67" s="10"/>
      <c r="D67" s="20"/>
      <c r="E67" s="10"/>
      <c r="F67" s="10"/>
      <c r="G67" s="10"/>
      <c r="H67" s="10"/>
    </row>
    <row r="68" spans="1:8" x14ac:dyDescent="0.25">
      <c r="A68" s="19"/>
      <c r="B68" s="10"/>
      <c r="C68" s="10"/>
      <c r="D68" s="20"/>
      <c r="E68" s="10"/>
      <c r="F68" s="10"/>
      <c r="G68" s="10"/>
      <c r="H68" s="10"/>
    </row>
    <row r="69" spans="1:8" x14ac:dyDescent="0.25">
      <c r="A69" s="19"/>
      <c r="B69" s="10"/>
      <c r="C69" s="10"/>
      <c r="D69" s="20"/>
      <c r="E69" s="10"/>
      <c r="F69" s="10"/>
      <c r="G69" s="10"/>
      <c r="H69" s="10"/>
    </row>
    <row r="70" spans="1:8" x14ac:dyDescent="0.25">
      <c r="A70" s="19"/>
      <c r="B70" s="10"/>
      <c r="C70" s="10"/>
      <c r="D70" s="20"/>
      <c r="E70" s="10"/>
      <c r="F70" s="10"/>
      <c r="G70" s="10"/>
      <c r="H70" s="10"/>
    </row>
    <row r="71" spans="1:8" x14ac:dyDescent="0.25">
      <c r="A71" s="19"/>
      <c r="B71" s="10"/>
      <c r="C71" s="10"/>
      <c r="D71" s="20"/>
      <c r="E71" s="10"/>
      <c r="F71" s="10"/>
      <c r="G71" s="10"/>
      <c r="H71" s="10"/>
    </row>
    <row r="72" spans="1:8" x14ac:dyDescent="0.25">
      <c r="A72" s="19"/>
      <c r="B72" s="10"/>
      <c r="C72" s="10"/>
      <c r="D72" s="20"/>
      <c r="E72" s="10"/>
      <c r="F72" s="10"/>
      <c r="G72" s="10"/>
      <c r="H72" s="10"/>
    </row>
    <row r="73" spans="1:8" x14ac:dyDescent="0.25">
      <c r="A73" s="19"/>
      <c r="B73" s="10"/>
      <c r="C73" s="10"/>
      <c r="D73" s="20"/>
      <c r="E73" s="10"/>
      <c r="F73" s="10"/>
      <c r="G73" s="10"/>
      <c r="H73" s="10"/>
    </row>
    <row r="74" spans="1:8" x14ac:dyDescent="0.25">
      <c r="A74" s="19"/>
      <c r="B74" s="10"/>
      <c r="C74" s="10"/>
      <c r="D74" s="20"/>
      <c r="E74" s="10"/>
      <c r="F74" s="10"/>
      <c r="G74" s="10"/>
      <c r="H74" s="10"/>
    </row>
    <row r="75" spans="1:8" x14ac:dyDescent="0.25">
      <c r="A75" s="19"/>
      <c r="B75" s="10"/>
      <c r="C75" s="10"/>
      <c r="D75" s="20"/>
      <c r="E75" s="10"/>
      <c r="F75" s="10"/>
      <c r="G75" s="10"/>
      <c r="H75" s="10"/>
    </row>
    <row r="76" spans="1:8" x14ac:dyDescent="0.25">
      <c r="A76" s="19"/>
      <c r="B76" s="10"/>
      <c r="C76" s="10"/>
      <c r="D76" s="20"/>
      <c r="E76" s="10"/>
      <c r="F76" s="10"/>
      <c r="G76" s="10"/>
      <c r="H76" s="10"/>
    </row>
    <row r="77" spans="1:8" x14ac:dyDescent="0.25">
      <c r="A77" s="19"/>
      <c r="B77" s="10"/>
      <c r="C77" s="10"/>
      <c r="D77" s="20"/>
      <c r="E77" s="10"/>
      <c r="F77" s="10"/>
      <c r="G77" s="10"/>
      <c r="H77" s="10"/>
    </row>
    <row r="78" spans="1:8" x14ac:dyDescent="0.25">
      <c r="A78" s="19"/>
      <c r="B78" s="10"/>
      <c r="C78" s="10"/>
      <c r="D78" s="20"/>
      <c r="E78" s="10"/>
      <c r="F78" s="10"/>
      <c r="G78" s="10"/>
      <c r="H78" s="10"/>
    </row>
    <row r="79" spans="1:8" x14ac:dyDescent="0.25">
      <c r="A79" s="19"/>
      <c r="B79" s="10"/>
      <c r="C79" s="10"/>
      <c r="D79" s="20"/>
      <c r="E79" s="10"/>
      <c r="F79" s="10"/>
      <c r="G79" s="10"/>
      <c r="H79" s="10"/>
    </row>
    <row r="80" spans="1:8" x14ac:dyDescent="0.25">
      <c r="A80" s="19"/>
      <c r="B80" s="10"/>
      <c r="C80" s="10"/>
      <c r="D80" s="20"/>
      <c r="E80" s="10"/>
      <c r="F80" s="10"/>
      <c r="G80" s="10"/>
      <c r="H80" s="10"/>
    </row>
    <row r="81" spans="1:8" x14ac:dyDescent="0.25">
      <c r="A81" s="19"/>
      <c r="B81" s="10"/>
      <c r="C81" s="10"/>
      <c r="D81" s="20"/>
      <c r="E81" s="10"/>
      <c r="F81" s="10"/>
      <c r="G81" s="10"/>
      <c r="H81" s="10"/>
    </row>
    <row r="82" spans="1:8" x14ac:dyDescent="0.25">
      <c r="A82" s="19"/>
      <c r="B82" s="10"/>
      <c r="C82" s="10"/>
      <c r="D82" s="20"/>
      <c r="E82" s="10"/>
      <c r="F82" s="10"/>
      <c r="G82" s="10"/>
      <c r="H82" s="10"/>
    </row>
    <row r="83" spans="1:8" x14ac:dyDescent="0.25">
      <c r="A83" s="19"/>
      <c r="B83" s="10"/>
      <c r="C83" s="10"/>
      <c r="D83" s="20"/>
      <c r="E83" s="10"/>
      <c r="F83" s="10"/>
      <c r="G83" s="10"/>
      <c r="H83" s="10"/>
    </row>
    <row r="84" spans="1:8" x14ac:dyDescent="0.25">
      <c r="A84" s="19"/>
      <c r="B84" s="10"/>
      <c r="C84" s="10"/>
      <c r="D84" s="20"/>
      <c r="E84" s="10"/>
      <c r="F84" s="10"/>
      <c r="G84" s="10"/>
      <c r="H84" s="10"/>
    </row>
    <row r="85" spans="1:8" x14ac:dyDescent="0.25">
      <c r="A85" s="19"/>
      <c r="B85" s="10"/>
      <c r="C85" s="10"/>
      <c r="D85" s="20"/>
      <c r="E85" s="10"/>
      <c r="F85" s="10"/>
      <c r="G85" s="10"/>
      <c r="H85" s="10"/>
    </row>
    <row r="86" spans="1:8" x14ac:dyDescent="0.25">
      <c r="A86" s="19"/>
      <c r="B86" s="10"/>
      <c r="C86" s="10"/>
      <c r="D86" s="20"/>
      <c r="E86" s="10"/>
      <c r="F86" s="10"/>
      <c r="G86" s="10"/>
      <c r="H86" s="10"/>
    </row>
    <row r="87" spans="1:8" x14ac:dyDescent="0.25">
      <c r="A87" s="19"/>
      <c r="B87" s="10"/>
      <c r="C87" s="10"/>
      <c r="D87" s="20"/>
      <c r="E87" s="10"/>
      <c r="F87" s="10"/>
      <c r="G87" s="10"/>
      <c r="H87" s="10"/>
    </row>
    <row r="88" spans="1:8" x14ac:dyDescent="0.25">
      <c r="A88" s="19"/>
      <c r="B88" s="10"/>
      <c r="C88" s="10"/>
      <c r="D88" s="20"/>
      <c r="E88" s="10"/>
      <c r="F88" s="10"/>
      <c r="G88" s="10"/>
      <c r="H88" s="10"/>
    </row>
    <row r="89" spans="1:8" x14ac:dyDescent="0.25">
      <c r="A89" s="19"/>
      <c r="B89" s="10"/>
      <c r="C89" s="10"/>
      <c r="D89" s="20"/>
      <c r="E89" s="10"/>
      <c r="F89" s="10"/>
      <c r="G89" s="10"/>
      <c r="H89" s="10"/>
    </row>
    <row r="90" spans="1:8" x14ac:dyDescent="0.25">
      <c r="A90" s="19"/>
      <c r="B90" s="10"/>
      <c r="C90" s="10"/>
      <c r="D90" s="20"/>
      <c r="E90" s="10"/>
      <c r="F90" s="10"/>
      <c r="G90" s="10"/>
      <c r="H90" s="10"/>
    </row>
    <row r="91" spans="1:8" x14ac:dyDescent="0.25">
      <c r="A91" s="19"/>
      <c r="B91" s="10"/>
      <c r="C91" s="10"/>
      <c r="D91" s="20"/>
      <c r="E91" s="10"/>
      <c r="F91" s="10"/>
      <c r="G91" s="10"/>
      <c r="H91" s="10"/>
    </row>
    <row r="92" spans="1:8" x14ac:dyDescent="0.25">
      <c r="A92" s="19"/>
      <c r="B92" s="10"/>
      <c r="C92" s="10"/>
      <c r="D92" s="20"/>
      <c r="E92" s="10"/>
      <c r="F92" s="10"/>
      <c r="G92" s="10"/>
      <c r="H92" s="10"/>
    </row>
    <row r="93" spans="1:8" x14ac:dyDescent="0.25">
      <c r="A93" s="19"/>
      <c r="B93" s="10"/>
      <c r="C93" s="10"/>
      <c r="D93" s="20"/>
      <c r="E93" s="10"/>
      <c r="F93" s="10"/>
      <c r="G93" s="10"/>
      <c r="H93" s="10"/>
    </row>
    <row r="94" spans="1:8" x14ac:dyDescent="0.25">
      <c r="A94" s="19"/>
      <c r="B94" s="10"/>
      <c r="C94" s="10"/>
      <c r="D94" s="20"/>
      <c r="E94" s="10"/>
      <c r="F94" s="10"/>
      <c r="G94" s="10"/>
      <c r="H94" s="10"/>
    </row>
    <row r="95" spans="1:8" x14ac:dyDescent="0.25">
      <c r="A95" s="19"/>
      <c r="B95" s="10"/>
      <c r="C95" s="10"/>
      <c r="D95" s="20"/>
      <c r="E95" s="10"/>
      <c r="F95" s="10"/>
      <c r="G95" s="10"/>
      <c r="H95" s="10"/>
    </row>
    <row r="96" spans="1:8" x14ac:dyDescent="0.25">
      <c r="A96" s="19"/>
      <c r="B96" s="10"/>
      <c r="C96" s="10"/>
      <c r="D96" s="20"/>
      <c r="E96" s="10"/>
      <c r="F96" s="10"/>
      <c r="G96" s="10"/>
      <c r="H96" s="10"/>
    </row>
    <row r="97" spans="1:8" x14ac:dyDescent="0.25">
      <c r="A97" s="19"/>
      <c r="B97" s="10"/>
      <c r="C97" s="10"/>
      <c r="D97" s="20"/>
      <c r="E97" s="10"/>
      <c r="F97" s="10"/>
      <c r="G97" s="10"/>
      <c r="H97" s="10"/>
    </row>
    <row r="98" spans="1:8" x14ac:dyDescent="0.25">
      <c r="A98" s="19"/>
      <c r="B98" s="10"/>
      <c r="C98" s="10"/>
      <c r="D98" s="20"/>
      <c r="E98" s="10"/>
      <c r="F98" s="10"/>
      <c r="G98" s="10"/>
      <c r="H98" s="10"/>
    </row>
    <row r="99" spans="1:8" x14ac:dyDescent="0.25">
      <c r="A99" s="19"/>
      <c r="B99" s="10"/>
      <c r="C99" s="10"/>
      <c r="D99" s="20"/>
      <c r="E99" s="10"/>
      <c r="F99" s="10"/>
      <c r="G99" s="10"/>
      <c r="H99" s="10"/>
    </row>
    <row r="100" spans="1:8" x14ac:dyDescent="0.25">
      <c r="A100" s="19"/>
      <c r="B100" s="10"/>
      <c r="C100" s="10"/>
      <c r="D100" s="20"/>
      <c r="E100" s="10"/>
      <c r="F100" s="10"/>
      <c r="G100" s="10"/>
      <c r="H100" s="10"/>
    </row>
    <row r="101" spans="1:8" x14ac:dyDescent="0.25">
      <c r="A101" s="19"/>
      <c r="B101" s="10"/>
      <c r="C101" s="10"/>
      <c r="D101" s="20"/>
      <c r="E101" s="10"/>
      <c r="F101" s="10"/>
      <c r="G101" s="10"/>
      <c r="H101" s="10"/>
    </row>
    <row r="102" spans="1:8" x14ac:dyDescent="0.25">
      <c r="A102" s="19"/>
      <c r="B102" s="10"/>
      <c r="C102" s="10"/>
      <c r="D102" s="20"/>
      <c r="E102" s="10"/>
      <c r="F102" s="10"/>
      <c r="G102" s="10"/>
      <c r="H102" s="10"/>
    </row>
    <row r="103" spans="1:8" x14ac:dyDescent="0.25">
      <c r="A103" s="19"/>
      <c r="B103" s="10"/>
      <c r="C103" s="10"/>
      <c r="D103" s="20"/>
      <c r="E103" s="10"/>
      <c r="F103" s="10"/>
      <c r="G103" s="10"/>
      <c r="H103" s="10"/>
    </row>
    <row r="104" spans="1:8" x14ac:dyDescent="0.25">
      <c r="A104" s="19"/>
      <c r="B104" s="10"/>
      <c r="C104" s="10"/>
      <c r="D104" s="20"/>
      <c r="E104" s="10"/>
      <c r="F104" s="10"/>
      <c r="G104" s="10"/>
      <c r="H104" s="10"/>
    </row>
    <row r="105" spans="1:8" x14ac:dyDescent="0.25">
      <c r="A105" s="19"/>
      <c r="B105" s="10"/>
      <c r="C105" s="10"/>
      <c r="D105" s="20"/>
      <c r="E105" s="10"/>
      <c r="F105" s="10"/>
      <c r="G105" s="10"/>
      <c r="H105" s="10"/>
    </row>
    <row r="106" spans="1:8" x14ac:dyDescent="0.25">
      <c r="A106" s="19"/>
      <c r="B106" s="10"/>
      <c r="C106" s="10"/>
      <c r="D106" s="20"/>
      <c r="E106" s="10"/>
      <c r="F106" s="10"/>
      <c r="G106" s="10"/>
      <c r="H106" s="10"/>
    </row>
    <row r="107" spans="1:8" x14ac:dyDescent="0.25">
      <c r="A107" s="19"/>
      <c r="B107" s="10"/>
      <c r="C107" s="10"/>
      <c r="D107" s="20"/>
      <c r="E107" s="10"/>
      <c r="F107" s="10"/>
      <c r="G107" s="10"/>
      <c r="H107" s="10"/>
    </row>
    <row r="108" spans="1:8" x14ac:dyDescent="0.25">
      <c r="A108" s="19"/>
      <c r="B108" s="10"/>
      <c r="C108" s="10"/>
      <c r="D108" s="20"/>
      <c r="E108" s="10"/>
      <c r="F108" s="10"/>
      <c r="G108" s="10"/>
      <c r="H108" s="10"/>
    </row>
    <row r="109" spans="1:8" x14ac:dyDescent="0.25">
      <c r="A109" s="19"/>
      <c r="B109" s="10"/>
      <c r="C109" s="10"/>
      <c r="D109" s="20"/>
      <c r="E109" s="10"/>
      <c r="F109" s="10"/>
      <c r="G109" s="10"/>
      <c r="H109" s="10"/>
    </row>
  </sheetData>
  <sheetProtection algorithmName="SHA-512" hashValue="72iq2YTEgVkAxZJiocrYmP/iWpk3ssltGOmA2lt51TNUmHh4yd26Vyojy+gVlCaGZ8Xv3/LWC9oCDxjh2w2owQ==" saltValue="t1dUXHAMxyNVqxYJvYj1jw==" spinCount="100000" sheet="1" formatCells="0" formatColumns="0" formatRows="0" insertColumns="0" insertRows="0" insertHyperlinks="0" deleteColumns="0" deleteRows="0" selectLockedCells="1" sort="0" autoFilter="0" pivotTables="0"/>
  <mergeCells count="2">
    <mergeCell ref="B1:D1"/>
    <mergeCell ref="B2:D2"/>
  </mergeCells>
  <conditionalFormatting sqref="B12">
    <cfRule type="expression" dxfId="32" priority="35">
      <formula>C7=TRUE</formula>
    </cfRule>
  </conditionalFormatting>
  <conditionalFormatting sqref="B19:B20">
    <cfRule type="cellIs" dxfId="31" priority="34" operator="equal">
      <formula>0</formula>
    </cfRule>
  </conditionalFormatting>
  <conditionalFormatting sqref="B22">
    <cfRule type="cellIs" dxfId="30" priority="33" operator="equal">
      <formula>0</formula>
    </cfRule>
  </conditionalFormatting>
  <conditionalFormatting sqref="B27">
    <cfRule type="cellIs" dxfId="29" priority="32" operator="equal">
      <formula>0</formula>
    </cfRule>
  </conditionalFormatting>
  <conditionalFormatting sqref="B39:B41 B45:B46 B48:B51">
    <cfRule type="cellIs" dxfId="28" priority="31" operator="equal">
      <formula>0</formula>
    </cfRule>
  </conditionalFormatting>
  <conditionalFormatting sqref="D5">
    <cfRule type="containsBlanks" dxfId="27" priority="10">
      <formula>LEN(TRIM(D5))=0</formula>
    </cfRule>
  </conditionalFormatting>
  <conditionalFormatting sqref="D7:D10">
    <cfRule type="expression" dxfId="26" priority="9">
      <formula>$C$6=0</formula>
    </cfRule>
  </conditionalFormatting>
  <conditionalFormatting sqref="D12:D13 D15:D17">
    <cfRule type="containsBlanks" dxfId="25" priority="23">
      <formula>LEN(TRIM(D12))=0</formula>
    </cfRule>
  </conditionalFormatting>
  <conditionalFormatting sqref="D23">
    <cfRule type="containsBlanks" dxfId="20" priority="20">
      <formula>LEN(TRIM(D23))=0</formula>
    </cfRule>
  </conditionalFormatting>
  <conditionalFormatting sqref="D25:D26">
    <cfRule type="containsBlanks" dxfId="19" priority="19">
      <formula>LEN(TRIM(D25))=0</formula>
    </cfRule>
  </conditionalFormatting>
  <conditionalFormatting sqref="D30 D32:D35">
    <cfRule type="containsBlanks" dxfId="16" priority="17">
      <formula>LEN(TRIM(D30))=0</formula>
    </cfRule>
  </conditionalFormatting>
  <conditionalFormatting sqref="D53">
    <cfRule type="containsBlanks" dxfId="3" priority="8">
      <formula>LEN(TRIM(D53))=0</formula>
    </cfRule>
  </conditionalFormatting>
  <conditionalFormatting sqref="D54">
    <cfRule type="cellIs" dxfId="2" priority="7" operator="equal">
      <formula>", v. r."</formula>
    </cfRule>
  </conditionalFormatting>
  <conditionalFormatting sqref="E12">
    <cfRule type="expression" dxfId="1" priority="27">
      <formula>$C$6&lt;=2</formula>
    </cfRule>
  </conditionalFormatting>
  <conditionalFormatting sqref="E13">
    <cfRule type="expression" dxfId="0" priority="26">
      <formula>$C$6=3</formula>
    </cfRule>
  </conditionalFormatting>
  <dataValidations count="2">
    <dataValidation type="list" allowBlank="1" showInputMessage="1" showErrorMessage="1" sqref="D50" xr:uid="{00000000-0002-0000-0100-000000000000}">
      <formula1>INDIRECT($D$49)</formula1>
    </dataValidation>
    <dataValidation type="list" allowBlank="1" showInputMessage="1" showErrorMessage="1" sqref="D49" xr:uid="{00000000-0002-0000-0100-000001000000}">
      <formula1>oblast</formula1>
    </dataValidation>
  </dataValidations>
  <hyperlinks>
    <hyperlink ref="E13" r:id="rId1" xr:uid="{00000000-0004-0000-0100-000000000000}"/>
    <hyperlink ref="E12" r:id="rId2" xr:uid="{00000000-0004-0000-0100-000001000000}"/>
  </hyperlinks>
  <pageMargins left="0.19685039370078741" right="0.19685039370078741" top="0.39370078740157483" bottom="0.39370078740157483" header="0.31496062992125984" footer="0.31496062992125984"/>
  <pageSetup paperSize="9" scale="88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7" r:id="rId6" name="Group Box 23">
              <controlPr locked="0" defaultSize="0" print="0" autoFill="0" autoPict="0" altText="">
                <anchor moveWithCells="1">
                  <from>
                    <xdr:col>1</xdr:col>
                    <xdr:colOff>3590925</xdr:colOff>
                    <xdr:row>6</xdr:row>
                    <xdr:rowOff>0</xdr:rowOff>
                  </from>
                  <to>
                    <xdr:col>3</xdr:col>
                    <xdr:colOff>3609975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Option Button 24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9525</xdr:rowOff>
                  </from>
                  <to>
                    <xdr:col>3</xdr:col>
                    <xdr:colOff>66675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Option Button 25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Option Button 26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180975</xdr:rowOff>
                  </from>
                  <to>
                    <xdr:col>3</xdr:col>
                    <xdr:colOff>95250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Group Box 74">
              <controlPr locked="0" defaultSize="0" print="0" autoFill="0" autoPict="0">
                <anchor moveWithCells="1">
                  <from>
                    <xdr:col>1</xdr:col>
                    <xdr:colOff>3590925</xdr:colOff>
                    <xdr:row>35</xdr:row>
                    <xdr:rowOff>9525</xdr:rowOff>
                  </from>
                  <to>
                    <xdr:col>4</xdr:col>
                    <xdr:colOff>0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1" name="Group Box 77">
              <controlPr locked="0" defaultSize="0" print="0" autoFill="0" autoPict="0">
                <anchor moveWithCells="1">
                  <from>
                    <xdr:col>1</xdr:col>
                    <xdr:colOff>3590925</xdr:colOff>
                    <xdr:row>41</xdr:row>
                    <xdr:rowOff>0</xdr:rowOff>
                  </from>
                  <to>
                    <xdr:col>4</xdr:col>
                    <xdr:colOff>0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2" name="Option Button 92">
              <controlPr defaultSize="0" autoFill="0" autoLine="0" autoPict="0">
                <anchor moveWithCells="1">
                  <from>
                    <xdr:col>1</xdr:col>
                    <xdr:colOff>3609975</xdr:colOff>
                    <xdr:row>35</xdr:row>
                    <xdr:rowOff>66675</xdr:rowOff>
                  </from>
                  <to>
                    <xdr:col>3</xdr:col>
                    <xdr:colOff>85725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3" name="Option Button 93">
              <controlPr defaultSize="0" autoFill="0" autoLine="0" autoPict="0">
                <anchor moveWithCells="1">
                  <from>
                    <xdr:col>1</xdr:col>
                    <xdr:colOff>3609975</xdr:colOff>
                    <xdr:row>36</xdr:row>
                    <xdr:rowOff>190500</xdr:rowOff>
                  </from>
                  <to>
                    <xdr:col>3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4" name="Option Button 98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180975</xdr:rowOff>
                  </from>
                  <to>
                    <xdr:col>3</xdr:col>
                    <xdr:colOff>66675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5" name="Option Button 105">
              <controlPr defaultSize="0" autoFill="0" autoLine="0" autoPict="0">
                <anchor moveWithCells="1">
                  <from>
                    <xdr:col>1</xdr:col>
                    <xdr:colOff>3619500</xdr:colOff>
                    <xdr:row>41</xdr:row>
                    <xdr:rowOff>76200</xdr:rowOff>
                  </from>
                  <to>
                    <xdr:col>3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6" name="Option Button 106">
              <controlPr defaultSize="0" autoFill="0" autoLine="0" autoPict="0">
                <anchor moveWithCells="1">
                  <from>
                    <xdr:col>1</xdr:col>
                    <xdr:colOff>3619500</xdr:colOff>
                    <xdr:row>43</xdr:row>
                    <xdr:rowOff>9525</xdr:rowOff>
                  </from>
                  <to>
                    <xdr:col>3</xdr:col>
                    <xdr:colOff>95250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7" name="Group Box 107">
              <controlPr locked="0" defaultSize="0" print="0" autoFill="0" autoPict="0">
                <anchor moveWithCells="1">
                  <from>
                    <xdr:col>1</xdr:col>
                    <xdr:colOff>3581400</xdr:colOff>
                    <xdr:row>46</xdr:row>
                    <xdr:rowOff>0</xdr:rowOff>
                  </from>
                  <to>
                    <xdr:col>4</xdr:col>
                    <xdr:colOff>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8" name="Option Button 108">
              <controlPr defaultSize="0" autoFill="0" autoLine="0" autoPict="0">
                <anchor moveWithCells="1">
                  <from>
                    <xdr:col>1</xdr:col>
                    <xdr:colOff>3600450</xdr:colOff>
                    <xdr:row>46</xdr:row>
                    <xdr:rowOff>171450</xdr:rowOff>
                  </from>
                  <to>
                    <xdr:col>3</xdr:col>
                    <xdr:colOff>76200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9" name="Option Button 109">
              <controlPr defaultSize="0" autoFill="0" autoLine="0" autoPict="0">
                <anchor moveWithCells="1">
                  <from>
                    <xdr:col>1</xdr:col>
                    <xdr:colOff>3600450</xdr:colOff>
                    <xdr:row>46</xdr:row>
                    <xdr:rowOff>361950</xdr:rowOff>
                  </from>
                  <to>
                    <xdr:col>3</xdr:col>
                    <xdr:colOff>85725</xdr:colOff>
                    <xdr:row>48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0A1E8E15-D53D-423D-8B73-31A8D8EBD8F5}">
            <xm:f>data!$D$18=300</xm:f>
            <x14:dxf>
              <fill>
                <patternFill>
                  <bgColor rgb="FFFFFF00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28" id="{9EBAC8C9-9C70-406C-83B1-EBA3BAAE18C2}">
            <xm:f>data!$D$20=300</xm:f>
            <x14:dxf>
              <fill>
                <patternFill>
                  <bgColor rgb="FFFFFF00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type="expression" priority="22" id="{A18986B0-E731-4F1A-B415-A31B27F59952}">
            <xm:f>$C$6+data!$B$25&lt;13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21" id="{42C8FEE9-C4E1-448D-8C12-E13F52F7C9F7}">
            <xm:f>$C$6+data!$B$25&lt;3</xm:f>
            <x14:dxf>
              <fill>
                <patternFill>
                  <bgColor rgb="FFFFFF00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30" id="{698F849A-2277-4B40-8E05-A12526B81671}">
            <xm:f>$C$6+data!$B$29&lt;14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24" id="{AA79078B-98DE-43BD-9205-BDD743DB3CB9}">
            <xm:f>$C$6+data!$B$29&lt;4</xm:f>
            <x14:dxf>
              <fill>
                <patternFill>
                  <bgColor rgb="FFFFFF00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expression" priority="14" id="{923A6EA3-EE57-44CE-B77F-E9C38ECC8213}">
            <xm:f>$C$36+data!$B$31&lt;12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13" id="{695B0CAC-A3F5-4DFB-86AE-A83583825AD5}">
            <xm:f>$C$36+data!$B$31=2</xm:f>
            <x14:dxf>
              <fill>
                <patternFill>
                  <bgColor rgb="FFFFFF00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expression" priority="16" id="{1DA0CCBB-C955-48A1-A0DC-97986272BFEE}">
            <xm:f>$C$36+data!$D$33&lt;12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15" id="{AD691F38-E55F-4756-8BAB-9E8B10292285}">
            <xm:f>$C$36+data!$D$33=2</xm:f>
            <x14:dxf>
              <fill>
                <patternFill>
                  <bgColor rgb="FFFFFF00"/>
                </patternFill>
              </fill>
            </x14:dxf>
          </x14:cfRule>
          <xm:sqref>D40:D41</xm:sqref>
        </x14:conditionalFormatting>
        <x14:conditionalFormatting xmlns:xm="http://schemas.microsoft.com/office/excel/2006/main">
          <x14:cfRule type="expression" priority="12" id="{792CA184-A7F3-4B47-A5A0-04E0609F00B4}">
            <xm:f>$C$42+data!$B$35&lt;12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11" id="{224548CF-E03F-481D-82A3-940C45DAA6BF}">
            <xm:f>$C$42+data!$B$35=2</xm:f>
            <x14:dxf>
              <fill>
                <patternFill>
                  <bgColor rgb="FFFFFF00"/>
                </patternFill>
              </fill>
            </x14:dxf>
          </x14:cfRule>
          <xm:sqref>D45</xm:sqref>
        </x14:conditionalFormatting>
        <x14:conditionalFormatting xmlns:xm="http://schemas.microsoft.com/office/excel/2006/main">
          <x14:cfRule type="expression" priority="6" id="{067400C3-C6CA-48F9-AB95-DEED9C1E3FE6}">
            <xm:f>$C$42+data!$B$37&lt;12</xm:f>
            <x14:dxf>
              <fill>
                <patternFill>
                  <bgColor theme="0"/>
                </patternFill>
              </fill>
            </x14:dxf>
          </x14:cfRule>
          <x14:cfRule type="expression" priority="5" id="{BDAAD58D-BC66-49F4-81CA-C07E411B3687}">
            <xm:f>$C$46+data!$B$37=2</xm:f>
            <x14:dxf>
              <fill>
                <patternFill>
                  <bgColor rgb="FFFFFF00"/>
                </patternFill>
              </fill>
            </x14:dxf>
          </x14:cfRule>
          <xm:sqref>D49</xm:sqref>
        </x14:conditionalFormatting>
        <x14:conditionalFormatting xmlns:xm="http://schemas.microsoft.com/office/excel/2006/main">
          <x14:cfRule type="expression" priority="4" id="{763E7862-8DA1-4D80-A25F-74125930A66E}">
            <xm:f>$C$46+data!$B$39&lt;12</xm:f>
            <x14:dxf>
              <fill>
                <patternFill>
                  <bgColor theme="0"/>
                </patternFill>
              </fill>
            </x14:dxf>
          </x14:cfRule>
          <x14:cfRule type="expression" priority="3" id="{7BAB540F-D8E5-4F84-8BE3-D7617BBD15D6}">
            <xm:f>$C$46+data!$B$39=2</xm:f>
            <x14:dxf>
              <fill>
                <patternFill>
                  <bgColor rgb="FFFFFF00"/>
                </patternFill>
              </fill>
            </x14:dxf>
          </x14:cfRule>
          <xm:sqref>D50</xm:sqref>
        </x14:conditionalFormatting>
        <x14:conditionalFormatting xmlns:xm="http://schemas.microsoft.com/office/excel/2006/main">
          <x14:cfRule type="expression" priority="2" id="{05C9A41D-9F92-4C2C-B03B-E8C9580741AC}">
            <xm:f>$C$46+data!$B$41&lt;12</xm:f>
            <x14:dxf>
              <fill>
                <patternFill>
                  <bgColor theme="0"/>
                </patternFill>
              </fill>
            </x14:dxf>
          </x14:cfRule>
          <x14:cfRule type="expression" priority="1" id="{92F78CE5-F2FE-4E66-9416-4DDC8620A1B9}">
            <xm:f>$C$46+data!$B$41=2</xm:f>
            <x14:dxf>
              <fill>
                <patternFill>
                  <bgColor rgb="FFFFFF00"/>
                </patternFill>
              </fill>
            </x14:dxf>
          </x14:cfRule>
          <xm:sqref>D51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data!$C$1:$C$9</xm:f>
          </x14:formula1>
          <xm:sqref>C5:D5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12</vt:i4>
      </vt:variant>
    </vt:vector>
  </HeadingPairs>
  <TitlesOfParts>
    <vt:vector size="14" baseType="lpstr">
      <vt:lpstr>data</vt:lpstr>
      <vt:lpstr>žádost</vt:lpstr>
      <vt:lpstr>_01_Požární_ochrana</vt:lpstr>
      <vt:lpstr>_01_Prevence_kriminality</vt:lpstr>
      <vt:lpstr>_02_Regionální_rozvoj</vt:lpstr>
      <vt:lpstr>_04_Školství_a_sport</vt:lpstr>
      <vt:lpstr>_05_Sociální_služby</vt:lpstr>
      <vt:lpstr>_06_Doprava</vt:lpstr>
      <vt:lpstr>_07_Kultura_památková_péče_cestovní_ruch</vt:lpstr>
      <vt:lpstr>_08_Životní_prostředí_a_zemědělství</vt:lpstr>
      <vt:lpstr>_09_Zdravotnictví</vt:lpstr>
      <vt:lpstr>_asi</vt:lpstr>
      <vt:lpstr>oblast</vt:lpstr>
      <vt:lpstr>žádost!Oblast_tisku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Cechlova Marcela</dc:creator>
  <cp:lastModifiedBy>Cechlová Marcela</cp:lastModifiedBy>
  <cp:lastPrinted>2019-01-11T11:17:51Z</cp:lastPrinted>
  <dcterms:created xsi:type="dcterms:W3CDTF">2018-11-20T11:12:56Z</dcterms:created>
  <dcterms:modified xsi:type="dcterms:W3CDTF">2026-01-06T09:01:23Z</dcterms:modified>
</cp:coreProperties>
</file>